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osao\ZADNJE PREUZETO OD NIKRISA 04.01.2023\IVONA\KNJIŽNICA\IVONA\IZVRŠENJE FINANCIJSKOG PLANA 2023\"/>
    </mc:Choice>
  </mc:AlternateContent>
  <bookViews>
    <workbookView xWindow="0" yWindow="0" windowWidth="23865" windowHeight="8880" firstSheet="3" activeTab="6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1" l="1"/>
  <c r="G8" i="11"/>
  <c r="G6" i="11"/>
  <c r="G12" i="8"/>
  <c r="G13" i="8"/>
  <c r="G14" i="8"/>
  <c r="G15" i="8"/>
  <c r="G7" i="8"/>
  <c r="G8" i="8"/>
  <c r="G9" i="8"/>
  <c r="G10" i="8"/>
  <c r="G6" i="8"/>
  <c r="K63" i="3"/>
  <c r="K64" i="3"/>
  <c r="K65" i="3"/>
  <c r="K66" i="3"/>
  <c r="K67" i="3"/>
  <c r="K68" i="3"/>
  <c r="K69" i="3"/>
  <c r="K70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32" i="3"/>
  <c r="G69" i="3"/>
  <c r="K15" i="3"/>
  <c r="K18" i="3"/>
  <c r="K21" i="3"/>
  <c r="K24" i="3"/>
  <c r="K25" i="3"/>
  <c r="G19" i="3"/>
  <c r="J19" i="3"/>
  <c r="K19" i="3" s="1"/>
  <c r="K10" i="1"/>
  <c r="K12" i="1"/>
  <c r="K13" i="1"/>
  <c r="K14" i="1"/>
  <c r="K15" i="1"/>
  <c r="K9" i="1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66" i="7"/>
  <c r="I57" i="7"/>
  <c r="I58" i="7"/>
  <c r="I59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8" i="7"/>
  <c r="H84" i="7"/>
  <c r="G75" i="7"/>
  <c r="G74" i="7" s="1"/>
  <c r="G76" i="7"/>
  <c r="G77" i="7"/>
  <c r="H77" i="7"/>
  <c r="H76" i="7" s="1"/>
  <c r="H75" i="7" s="1"/>
  <c r="H74" i="7" s="1"/>
  <c r="H7" i="11"/>
  <c r="H8" i="11"/>
  <c r="H6" i="11"/>
  <c r="H45" i="3"/>
  <c r="H6" i="8"/>
  <c r="H8" i="8"/>
  <c r="H9" i="8"/>
  <c r="H12" i="8"/>
  <c r="H13" i="8"/>
  <c r="H14" i="8"/>
  <c r="H7" i="8"/>
  <c r="L57" i="3"/>
  <c r="L58" i="3"/>
  <c r="L59" i="3"/>
  <c r="L62" i="3"/>
  <c r="L65" i="3"/>
  <c r="L66" i="3"/>
  <c r="L68" i="3"/>
  <c r="L36" i="3"/>
  <c r="L38" i="3"/>
  <c r="L40" i="3"/>
  <c r="L43" i="3"/>
  <c r="L44" i="3"/>
  <c r="L45" i="3"/>
  <c r="L46" i="3"/>
  <c r="L47" i="3"/>
  <c r="L48" i="3"/>
  <c r="L50" i="3"/>
  <c r="L51" i="3"/>
  <c r="L52" i="3"/>
  <c r="L53" i="3"/>
  <c r="L54" i="3"/>
  <c r="L55" i="3"/>
  <c r="I67" i="3"/>
  <c r="J67" i="3"/>
  <c r="L67" i="3" s="1"/>
  <c r="J61" i="3"/>
  <c r="L61" i="3" s="1"/>
  <c r="H61" i="3"/>
  <c r="I61" i="3"/>
  <c r="I60" i="3" s="1"/>
  <c r="G61" i="3"/>
  <c r="G60" i="3" s="1"/>
  <c r="L14" i="3"/>
  <c r="L15" i="3"/>
  <c r="L18" i="3"/>
  <c r="L24" i="3"/>
  <c r="L25" i="3"/>
  <c r="H19" i="3"/>
  <c r="I19" i="3"/>
  <c r="H13" i="3"/>
  <c r="I13" i="3"/>
  <c r="I12" i="3" s="1"/>
  <c r="L12" i="3" s="1"/>
  <c r="J13" i="3"/>
  <c r="J12" i="3" s="1"/>
  <c r="K12" i="3" s="1"/>
  <c r="L10" i="1"/>
  <c r="L12" i="1"/>
  <c r="L13" i="1"/>
  <c r="L14" i="1"/>
  <c r="L15" i="1"/>
  <c r="L9" i="1"/>
  <c r="G9" i="1"/>
  <c r="G84" i="7"/>
  <c r="G82" i="7"/>
  <c r="H82" i="7"/>
  <c r="F82" i="7"/>
  <c r="F84" i="7"/>
  <c r="F76" i="7"/>
  <c r="F75" i="7" s="1"/>
  <c r="F74" i="7" s="1"/>
  <c r="F77" i="7"/>
  <c r="G72" i="7"/>
  <c r="H72" i="7"/>
  <c r="G70" i="7"/>
  <c r="G69" i="7" s="1"/>
  <c r="G68" i="7" s="1"/>
  <c r="G67" i="7" s="1"/>
  <c r="H70" i="7"/>
  <c r="F70" i="7"/>
  <c r="F72" i="7"/>
  <c r="H56" i="7"/>
  <c r="H57" i="7"/>
  <c r="G58" i="7"/>
  <c r="G57" i="7" s="1"/>
  <c r="G56" i="7" s="1"/>
  <c r="H58" i="7"/>
  <c r="G59" i="7"/>
  <c r="H59" i="7"/>
  <c r="F59" i="7"/>
  <c r="F58" i="7" s="1"/>
  <c r="F57" i="7" s="1"/>
  <c r="F56" i="7" s="1"/>
  <c r="G52" i="7"/>
  <c r="H52" i="7"/>
  <c r="G47" i="7"/>
  <c r="H47" i="7"/>
  <c r="F52" i="7"/>
  <c r="F47" i="7"/>
  <c r="G44" i="7"/>
  <c r="H44" i="7"/>
  <c r="F44" i="7"/>
  <c r="G41" i="7"/>
  <c r="H41" i="7"/>
  <c r="F41" i="7"/>
  <c r="G36" i="7"/>
  <c r="G35" i="7" s="1"/>
  <c r="H36" i="7"/>
  <c r="H35" i="7" s="1"/>
  <c r="G32" i="7"/>
  <c r="H32" i="7"/>
  <c r="G25" i="7"/>
  <c r="H25" i="7"/>
  <c r="G22" i="7"/>
  <c r="H22" i="7"/>
  <c r="G19" i="7"/>
  <c r="H19" i="7"/>
  <c r="G17" i="7"/>
  <c r="H17" i="7"/>
  <c r="G15" i="7"/>
  <c r="H15" i="7"/>
  <c r="F36" i="7"/>
  <c r="F35" i="7" s="1"/>
  <c r="F32" i="7"/>
  <c r="F25" i="7"/>
  <c r="F22" i="7"/>
  <c r="F19" i="7"/>
  <c r="F17" i="7"/>
  <c r="F15" i="7"/>
  <c r="E6" i="11"/>
  <c r="D7" i="11"/>
  <c r="D6" i="11" s="1"/>
  <c r="E7" i="11"/>
  <c r="F7" i="11"/>
  <c r="F6" i="11" s="1"/>
  <c r="C7" i="11"/>
  <c r="C6" i="11" s="1"/>
  <c r="D11" i="8"/>
  <c r="E11" i="8"/>
  <c r="F11" i="8"/>
  <c r="D6" i="8"/>
  <c r="E6" i="8"/>
  <c r="F6" i="8"/>
  <c r="C11" i="8"/>
  <c r="G11" i="8" s="1"/>
  <c r="C6" i="8"/>
  <c r="H67" i="3"/>
  <c r="H65" i="3"/>
  <c r="I65" i="3"/>
  <c r="J65" i="3"/>
  <c r="H60" i="3"/>
  <c r="J60" i="3"/>
  <c r="H56" i="3"/>
  <c r="I56" i="3"/>
  <c r="J56" i="3"/>
  <c r="L56" i="3" s="1"/>
  <c r="H49" i="3"/>
  <c r="I49" i="3"/>
  <c r="J49" i="3"/>
  <c r="L49" i="3" s="1"/>
  <c r="I45" i="3"/>
  <c r="J45" i="3"/>
  <c r="H42" i="3"/>
  <c r="I42" i="3"/>
  <c r="J42" i="3"/>
  <c r="L42" i="3" s="1"/>
  <c r="H39" i="3"/>
  <c r="I39" i="3"/>
  <c r="J39" i="3"/>
  <c r="L39" i="3" s="1"/>
  <c r="H37" i="3"/>
  <c r="I37" i="3"/>
  <c r="L37" i="3" s="1"/>
  <c r="J37" i="3"/>
  <c r="H35" i="3"/>
  <c r="I35" i="3"/>
  <c r="J35" i="3"/>
  <c r="L35" i="3" s="1"/>
  <c r="H27" i="3"/>
  <c r="H26" i="3" s="1"/>
  <c r="I27" i="3"/>
  <c r="I26" i="3" s="1"/>
  <c r="J27" i="3"/>
  <c r="J26" i="3" s="1"/>
  <c r="H23" i="3"/>
  <c r="H22" i="3" s="1"/>
  <c r="I23" i="3"/>
  <c r="I22" i="3" s="1"/>
  <c r="J23" i="3"/>
  <c r="J22" i="3" s="1"/>
  <c r="L22" i="3" s="1"/>
  <c r="H17" i="3"/>
  <c r="I17" i="3"/>
  <c r="J17" i="3"/>
  <c r="L17" i="3" s="1"/>
  <c r="H12" i="3"/>
  <c r="G67" i="3"/>
  <c r="G65" i="3"/>
  <c r="G56" i="3"/>
  <c r="G49" i="3"/>
  <c r="G45" i="3"/>
  <c r="G42" i="3"/>
  <c r="G39" i="3"/>
  <c r="G37" i="3"/>
  <c r="G35" i="3"/>
  <c r="G26" i="3"/>
  <c r="G23" i="3"/>
  <c r="G22" i="3" s="1"/>
  <c r="G17" i="3"/>
  <c r="G13" i="3"/>
  <c r="G12" i="3" s="1"/>
  <c r="G12" i="1"/>
  <c r="G15" i="1" s="1"/>
  <c r="J12" i="1"/>
  <c r="J9" i="1"/>
  <c r="I15" i="1"/>
  <c r="H15" i="1"/>
  <c r="I12" i="1"/>
  <c r="H12" i="1"/>
  <c r="I9" i="1"/>
  <c r="H9" i="1"/>
  <c r="G64" i="3" l="1"/>
  <c r="G63" i="3" s="1"/>
  <c r="L60" i="3"/>
  <c r="K17" i="3"/>
  <c r="K23" i="3"/>
  <c r="K13" i="3"/>
  <c r="K22" i="3"/>
  <c r="G41" i="3"/>
  <c r="G34" i="3"/>
  <c r="H40" i="7"/>
  <c r="H39" i="7" s="1"/>
  <c r="H38" i="7" s="1"/>
  <c r="G81" i="7"/>
  <c r="G80" i="7" s="1"/>
  <c r="G79" i="7" s="1"/>
  <c r="G66" i="7" s="1"/>
  <c r="G40" i="7"/>
  <c r="G39" i="7" s="1"/>
  <c r="G38" i="7" s="1"/>
  <c r="F81" i="7"/>
  <c r="F80" i="7" s="1"/>
  <c r="F79" i="7" s="1"/>
  <c r="F69" i="7"/>
  <c r="F68" i="7" s="1"/>
  <c r="F67" i="7" s="1"/>
  <c r="F66" i="7" s="1"/>
  <c r="F21" i="7"/>
  <c r="F40" i="7"/>
  <c r="F39" i="7" s="1"/>
  <c r="F38" i="7" s="1"/>
  <c r="F14" i="7"/>
  <c r="H11" i="8"/>
  <c r="H64" i="3"/>
  <c r="H63" i="3" s="1"/>
  <c r="J64" i="3"/>
  <c r="I64" i="3"/>
  <c r="I63" i="3" s="1"/>
  <c r="L13" i="3"/>
  <c r="L23" i="3"/>
  <c r="J16" i="3"/>
  <c r="H16" i="3"/>
  <c r="H11" i="3" s="1"/>
  <c r="H10" i="3" s="1"/>
  <c r="I16" i="3"/>
  <c r="I11" i="3" s="1"/>
  <c r="I10" i="3" s="1"/>
  <c r="J15" i="1"/>
  <c r="H81" i="7"/>
  <c r="H80" i="7" s="1"/>
  <c r="H79" i="7" s="1"/>
  <c r="H69" i="7"/>
  <c r="H68" i="7" s="1"/>
  <c r="H67" i="7" s="1"/>
  <c r="H21" i="7"/>
  <c r="G21" i="7"/>
  <c r="G14" i="7"/>
  <c r="H14" i="7"/>
  <c r="J41" i="3"/>
  <c r="I41" i="3"/>
  <c r="H41" i="3"/>
  <c r="J34" i="3"/>
  <c r="I34" i="3"/>
  <c r="H34" i="3"/>
  <c r="L34" i="3" l="1"/>
  <c r="J63" i="3"/>
  <c r="L63" i="3" s="1"/>
  <c r="L64" i="3"/>
  <c r="L41" i="3"/>
  <c r="G33" i="3"/>
  <c r="G32" i="3" s="1"/>
  <c r="H66" i="7"/>
  <c r="F13" i="7"/>
  <c r="F12" i="7" s="1"/>
  <c r="F11" i="7" s="1"/>
  <c r="F8" i="7" s="1"/>
  <c r="L16" i="3"/>
  <c r="J11" i="3"/>
  <c r="G13" i="7"/>
  <c r="G12" i="7" s="1"/>
  <c r="G11" i="7" s="1"/>
  <c r="H13" i="7"/>
  <c r="H12" i="7" s="1"/>
  <c r="H11" i="7" s="1"/>
  <c r="H33" i="3"/>
  <c r="H32" i="3" s="1"/>
  <c r="I33" i="3"/>
  <c r="I32" i="3" s="1"/>
  <c r="J33" i="3"/>
  <c r="J32" i="3" l="1"/>
  <c r="L32" i="3" s="1"/>
  <c r="L33" i="3"/>
  <c r="F10" i="7"/>
  <c r="F9" i="7"/>
  <c r="J10" i="3"/>
  <c r="L11" i="3"/>
  <c r="H9" i="7"/>
  <c r="H10" i="7"/>
  <c r="H8" i="7"/>
  <c r="G9" i="7"/>
  <c r="G8" i="7"/>
  <c r="G10" i="7"/>
  <c r="L10" i="3" l="1"/>
  <c r="G16" i="3" l="1"/>
  <c r="G11" i="3" l="1"/>
  <c r="K16" i="3"/>
  <c r="G10" i="3" l="1"/>
  <c r="K10" i="3" s="1"/>
  <c r="K11" i="3"/>
</calcChain>
</file>

<file path=xl/sharedStrings.xml><?xml version="1.0" encoding="utf-8"?>
<sst xmlns="http://schemas.openxmlformats.org/spreadsheetml/2006/main" count="316" uniqueCount="155">
  <si>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</si>
  <si>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</si>
  <si>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</si>
  <si>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</si>
  <si>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</si>
  <si>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</si>
  <si>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</si>
  <si>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</si>
  <si>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</si>
  <si>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</si>
  <si>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</si>
  <si>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</si>
  <si>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</si>
  <si>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</si>
  <si>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</si>
  <si>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</si>
  <si>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</si>
  <si>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</si>
  <si>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</si>
  <si>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</si>
  <si>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</si>
  <si>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</si>
  <si>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</si>
  <si>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</si>
  <si>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</si>
  <si>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</si>
  <si>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</si>
  <si>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</si>
  <si>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</si>
  <si>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</si>
  <si>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</si>
  <si>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</si>
  <si>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</si>
  <si>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</si>
  <si>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</si>
  <si>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</si>
  <si>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</si>
  <si>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</si>
  <si>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</si>
  <si>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</si>
  <si>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</si>
  <si>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</si>
  <si>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</si>
  <si>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</si>
  <si>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</si>
  <si>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</si>
  <si>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</si>
  <si>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</si>
  <si>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</si>
  <si>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</si>
  <si>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</si>
  <si>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</si>
  <si>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</si>
  <si>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</si>
  <si>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</si>
  <si>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</si>
  <si>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</si>
  <si>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</si>
  <si>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</si>
  <si>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</si>
  <si>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</si>
  <si>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</si>
  <si>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</si>
  <si>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</si>
  <si>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</si>
  <si>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OSTVARENJE/IZVRŠENJE 
N-1. 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</si>
  <si>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</si>
  <si>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</si>
  <si>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</si>
  <si>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</si>
  <si>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</si>
  <si>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>OSTVARENJE/IZVRŠENJE 
N-1.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</si>
  <si>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</si>
  <si>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</si>
  <si>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IZVJEŠTAJ O IZVRŠENJU FINANCIJSKOG PLANA NARODNE KNJIŽNICE U SUPETRU ZA 2023. GODINU</t>
  </si>
  <si>
    <t>Pomoći proračunu iz drugih proračuna</t>
  </si>
  <si>
    <t>Tekuće pomoći proračunu iz drugih proračuna</t>
  </si>
  <si>
    <t>Kapitalne pomoći proračunu iz drugih proračuna</t>
  </si>
  <si>
    <t>Prihodi od prodaje proizvoda i robe te pruženih usluga i prihodi od donacija</t>
  </si>
  <si>
    <t xml:space="preserve">Prihodi od prodaje proizvoda i robe te pruženih usluga </t>
  </si>
  <si>
    <t>Prihodi od pruženih usluga</t>
  </si>
  <si>
    <t>Donacije od pravnih i fizičkih osoba izvan općeg proračuna i povrat donacija po protestiranim jamstvima</t>
  </si>
  <si>
    <t>Kapitalne donacije</t>
  </si>
  <si>
    <t>Tekuće donacije</t>
  </si>
  <si>
    <t>Prihodi iz nadležnog proračuna i od HZZO-a temeljem ugovornih obveza</t>
  </si>
  <si>
    <t>Prihodi iz nadležnog pror.za fin.redovne djelatnosti</t>
  </si>
  <si>
    <t>Prihodi iz nadležnog pror.za fin.rashoda poslovanja</t>
  </si>
  <si>
    <t>Prihodi iz nadležnog pror.za nabavu nef.imovine</t>
  </si>
  <si>
    <t>Kazne, upravne mjere i ostali prihodi</t>
  </si>
  <si>
    <t>Ostali prihodi</t>
  </si>
  <si>
    <t>Ostali rashodi za zaposlene</t>
  </si>
  <si>
    <t>Doprinosi na plaće</t>
  </si>
  <si>
    <t>Doprinosi za zdravstveno osiguranje</t>
  </si>
  <si>
    <t>Ostale naknade troškova zaposlenima</t>
  </si>
  <si>
    <t>Rashodi za materijal i energiju</t>
  </si>
  <si>
    <t>Uredski materijal i ost.materijalni rashodi</t>
  </si>
  <si>
    <t>Energija</t>
  </si>
  <si>
    <t>Sitni inventar i auto gume</t>
  </si>
  <si>
    <t>Rashodi za usluge</t>
  </si>
  <si>
    <t>Usluge telefona, pošte i prijevoza</t>
  </si>
  <si>
    <t>Usluge tekućeg i investicijskog održavanja</t>
  </si>
  <si>
    <t>Komunalne usluge</t>
  </si>
  <si>
    <t>Intelektualne i osobne usluge</t>
  </si>
  <si>
    <t>Računalne usluge</t>
  </si>
  <si>
    <t>Ostale usluge</t>
  </si>
  <si>
    <t>Ostali nespomenuti rashodi poslovanja</t>
  </si>
  <si>
    <t>Premija osiguranja</t>
  </si>
  <si>
    <t>Reprezentacija</t>
  </si>
  <si>
    <t>Financijski rashodi</t>
  </si>
  <si>
    <t>Ostali financijski rashodi</t>
  </si>
  <si>
    <t>Bankarske usluge i usluge platnog prometa</t>
  </si>
  <si>
    <t>Rashodi za nabavu proizvedene dugotrajne imovine</t>
  </si>
  <si>
    <t>Postrojenja i oprema</t>
  </si>
  <si>
    <t>Uredska oprema i namještaj</t>
  </si>
  <si>
    <t>Knjige</t>
  </si>
  <si>
    <t>Knjige, umjetnička djela i ost.izložbene vrijednosti</t>
  </si>
  <si>
    <t>Vlastiti prihodi</t>
  </si>
  <si>
    <t>2 Vlastiti prihodi</t>
  </si>
  <si>
    <t>4 Pomoći</t>
  </si>
  <si>
    <t>6 Donacija</t>
  </si>
  <si>
    <t>08 Službe kulture</t>
  </si>
  <si>
    <t>082 Službe kulture</t>
  </si>
  <si>
    <t>KORISNIK: 8</t>
  </si>
  <si>
    <t>GLAVA: 04</t>
  </si>
  <si>
    <t>PROGRAM: 4001</t>
  </si>
  <si>
    <t>AKTIVNOST:A40100</t>
  </si>
  <si>
    <t>IZVOR FINANCIRANJA: 1</t>
  </si>
  <si>
    <t>Opći prihodi i primici</t>
  </si>
  <si>
    <t>NARODNA KNJIŽNICA U SUPETRU</t>
  </si>
  <si>
    <t>KULTURA</t>
  </si>
  <si>
    <t>UNAPREĐENJE KULTURE</t>
  </si>
  <si>
    <t>KNJIŽNICA-Opći poslovi</t>
  </si>
  <si>
    <t>Ured.materijal i ostali mat.rashodi</t>
  </si>
  <si>
    <t>Premije osiguranja</t>
  </si>
  <si>
    <t>IZVOR FINANCIRANJA: 2</t>
  </si>
  <si>
    <t>IZVOR FINANCIRANJA: 6</t>
  </si>
  <si>
    <t>Donacija</t>
  </si>
  <si>
    <t>IZVOR FINANCIRANJA: 4</t>
  </si>
  <si>
    <t>Pomoći</t>
  </si>
  <si>
    <t>AKTIVNOST:A40101</t>
  </si>
  <si>
    <t>KNJIŽNICA-Nabava, zaštita i briga o knjigama i ostaloj literaturi</t>
  </si>
  <si>
    <t>OSTVARENJE/IZVRŠENJE 
2022.</t>
  </si>
  <si>
    <t>IZVORNI PLAN ILI REBALANS 2023.</t>
  </si>
  <si>
    <t>TEKUĆI PLAN 2023.</t>
  </si>
  <si>
    <t>OSTVARENJE/IZVRŠENJE 
2023.</t>
  </si>
  <si>
    <t xml:space="preserve">OSTVARENJE/IZVRŠENJE 
2022. </t>
  </si>
  <si>
    <t>IZVRŠENJE 
2022.</t>
  </si>
  <si>
    <t>IZVRŠENJE 
2023.</t>
  </si>
  <si>
    <t>IZVORNI PLAN ILI REBALANS 2022.</t>
  </si>
  <si>
    <t xml:space="preserve"> IZVRŠENJE 
2023.</t>
  </si>
  <si>
    <t>Rashodi za nabavu proiz dugotrajne imovine</t>
  </si>
  <si>
    <t>Nematerijalna proizvedena imovina</t>
  </si>
  <si>
    <t>Ulaganja u računalne programe</t>
  </si>
  <si>
    <t>Ravnateljica:</t>
  </si>
  <si>
    <t>Ivana Vukasović-Lončar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</si>
</sst>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8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6" fillId="2" borderId="3" xfId="0" quotePrefix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vertical="center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0" fontId="9" fillId="0" borderId="3" xfId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indent="1"/>
    </xf>
    <xf numFmtId="0" fontId="9" fillId="2" borderId="3" xfId="0" quotePrefix="1" applyFont="1" applyFill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3" xfId="0" applyFont="1" applyBorder="1" applyAlignment="1">
      <alignment horizontal="left"/>
    </xf>
    <xf numFmtId="0" fontId="20" fillId="0" borderId="3" xfId="0" applyFont="1" applyBorder="1"/>
    <xf numFmtId="0" fontId="20" fillId="0" borderId="0" xfId="0" applyFont="1"/>
    <xf numFmtId="0" fontId="19" fillId="0" borderId="3" xfId="0" applyFont="1" applyBorder="1"/>
    <xf numFmtId="0" fontId="19" fillId="0" borderId="3" xfId="0" applyFont="1" applyBorder="1" applyAlignment="1">
      <alignment horizontal="left"/>
    </xf>
    <xf numFmtId="0" fontId="22" fillId="3" borderId="3" xfId="0" applyFont="1" applyFill="1" applyBorder="1"/>
    <xf numFmtId="0" fontId="22" fillId="0" borderId="0" xfId="0" applyFont="1"/>
    <xf numFmtId="0" fontId="20" fillId="0" borderId="3" xfId="0" applyFont="1" applyBorder="1" applyAlignment="1"/>
    <xf numFmtId="0" fontId="19" fillId="0" borderId="3" xfId="0" applyFont="1" applyBorder="1" applyAlignment="1"/>
    <xf numFmtId="0" fontId="19" fillId="0" borderId="3" xfId="0" applyFont="1" applyBorder="1" applyAlignment="1">
      <alignment horizontal="left" vertical="top"/>
    </xf>
    <xf numFmtId="0" fontId="20" fillId="0" borderId="3" xfId="0" applyFont="1" applyBorder="1" applyAlignment="1">
      <alignment horizontal="left" vertical="top"/>
    </xf>
    <xf numFmtId="2" fontId="19" fillId="0" borderId="3" xfId="0" applyNumberFormat="1" applyFont="1" applyBorder="1"/>
    <xf numFmtId="2" fontId="20" fillId="0" borderId="3" xfId="0" applyNumberFormat="1" applyFont="1" applyBorder="1"/>
    <xf numFmtId="164" fontId="19" fillId="0" borderId="3" xfId="0" applyNumberFormat="1" applyFont="1" applyBorder="1"/>
    <xf numFmtId="2" fontId="21" fillId="3" borderId="4" xfId="0" applyNumberFormat="1" applyFont="1" applyFill="1" applyBorder="1" applyAlignment="1">
      <alignment horizontal="right" vertical="center" wrapText="1"/>
    </xf>
    <xf numFmtId="2" fontId="21" fillId="3" borderId="3" xfId="0" applyNumberFormat="1" applyFont="1" applyFill="1" applyBorder="1" applyAlignment="1">
      <alignment horizontal="right" vertical="center" wrapText="1"/>
    </xf>
    <xf numFmtId="2" fontId="6" fillId="2" borderId="4" xfId="0" applyNumberFormat="1" applyFont="1" applyFill="1" applyBorder="1" applyAlignment="1">
      <alignment horizontal="right" vertical="center" wrapText="1"/>
    </xf>
    <xf numFmtId="2" fontId="22" fillId="3" borderId="3" xfId="0" applyNumberFormat="1" applyFont="1" applyFill="1" applyBorder="1"/>
    <xf numFmtId="4" fontId="6" fillId="2" borderId="3" xfId="0" applyNumberFormat="1" applyFont="1" applyFill="1" applyBorder="1" applyAlignment="1">
      <alignment horizontal="right"/>
    </xf>
    <xf numFmtId="4" fontId="19" fillId="0" borderId="3" xfId="0" applyNumberFormat="1" applyFont="1" applyBorder="1"/>
    <xf numFmtId="0" fontId="11" fillId="0" borderId="3" xfId="1" applyFont="1" applyFill="1" applyBorder="1" applyAlignment="1">
      <alignment horizontal="left" vertical="center" wrapText="1"/>
    </xf>
    <xf numFmtId="3" fontId="19" fillId="0" borderId="3" xfId="0" applyNumberFormat="1" applyFont="1" applyBorder="1"/>
    <xf numFmtId="1" fontId="6" fillId="2" borderId="4" xfId="0" applyNumberFormat="1" applyFont="1" applyFill="1" applyBorder="1" applyAlignment="1">
      <alignment horizontal="right" vertical="center" wrapText="1"/>
    </xf>
    <xf numFmtId="1" fontId="6" fillId="3" borderId="4" xfId="0" applyNumberFormat="1" applyFont="1" applyFill="1" applyBorder="1" applyAlignment="1">
      <alignment horizontal="right" vertical="center" wrapText="1"/>
    </xf>
    <xf numFmtId="1" fontId="3" fillId="2" borderId="4" xfId="0" applyNumberFormat="1" applyFont="1" applyFill="1" applyBorder="1" applyAlignment="1">
      <alignment horizontal="right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3" fontId="20" fillId="0" borderId="3" xfId="0" applyNumberFormat="1" applyFont="1" applyBorder="1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7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18" fillId="2" borderId="5" xfId="0" applyFont="1" applyFill="1" applyBorder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21" fillId="3" borderId="1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/>
    </xf>
    <xf numFmtId="0" fontId="22" fillId="3" borderId="2" xfId="0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left"/>
    </xf>
    <xf numFmtId="0" fontId="22" fillId="3" borderId="4" xfId="0" applyFont="1" applyFill="1" applyBorder="1" applyAlignment="1">
      <alignment horizontal="left"/>
    </xf>
  </cellXfs>
  <cellStyles count="2">
    <cellStyle name="Normal" xfId="0" builtinId="0"/>
    <cellStyle name="Obično_List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7"/>
  <sheetViews>
    <sheetView topLeftCell="A22" workbookViewId="0">
      <selection activeCell="J34" sqref="J34:K37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112" t="s">
        <v>74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2:12" ht="15.75" customHeight="1" x14ac:dyDescent="0.25">
      <c r="B2" s="112" t="s">
        <v>11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2:12" ht="6.75" customHeight="1" x14ac:dyDescent="0.25">
      <c r="B3" s="96"/>
      <c r="C3" s="96"/>
      <c r="D3" s="96"/>
      <c r="E3" s="37"/>
      <c r="F3" s="37"/>
      <c r="G3" s="37"/>
      <c r="H3" s="37"/>
      <c r="I3" s="37"/>
      <c r="J3" s="39"/>
      <c r="K3" s="39"/>
      <c r="L3" s="38"/>
    </row>
    <row r="4" spans="2:12" ht="18" customHeight="1" x14ac:dyDescent="0.25">
      <c r="B4" s="112" t="s">
        <v>55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2:12" ht="18" customHeight="1" x14ac:dyDescent="0.25">
      <c r="B5" s="40"/>
      <c r="C5" s="41"/>
      <c r="D5" s="41"/>
      <c r="E5" s="41"/>
      <c r="F5" s="41"/>
      <c r="G5" s="41"/>
      <c r="H5" s="41"/>
      <c r="I5" s="41"/>
      <c r="J5" s="41"/>
      <c r="K5" s="41"/>
      <c r="L5" s="38"/>
    </row>
    <row r="6" spans="2:12" x14ac:dyDescent="0.25">
      <c r="B6" s="111" t="s">
        <v>56</v>
      </c>
      <c r="C6" s="111"/>
      <c r="D6" s="111"/>
      <c r="E6" s="111"/>
      <c r="F6" s="111"/>
      <c r="G6" s="42"/>
      <c r="H6" s="42"/>
      <c r="I6" s="42"/>
      <c r="J6" s="42"/>
      <c r="K6" s="43"/>
      <c r="L6" s="38"/>
    </row>
    <row r="7" spans="2:12" ht="25.5" x14ac:dyDescent="0.25">
      <c r="B7" s="100" t="s">
        <v>6</v>
      </c>
      <c r="C7" s="101"/>
      <c r="D7" s="101"/>
      <c r="E7" s="101"/>
      <c r="F7" s="102"/>
      <c r="G7" s="22" t="s">
        <v>141</v>
      </c>
      <c r="H7" s="1" t="s">
        <v>142</v>
      </c>
      <c r="I7" s="1" t="s">
        <v>143</v>
      </c>
      <c r="J7" s="22" t="s">
        <v>144</v>
      </c>
      <c r="K7" s="1" t="s">
        <v>16</v>
      </c>
      <c r="L7" s="1" t="s">
        <v>47</v>
      </c>
    </row>
    <row r="8" spans="2:12" s="25" customFormat="1" ht="11.25" x14ac:dyDescent="0.2">
      <c r="B8" s="103">
        <v>1</v>
      </c>
      <c r="C8" s="103"/>
      <c r="D8" s="103"/>
      <c r="E8" s="103"/>
      <c r="F8" s="104"/>
      <c r="G8" s="24">
        <v>2</v>
      </c>
      <c r="H8" s="23">
        <v>3</v>
      </c>
      <c r="I8" s="23">
        <v>4</v>
      </c>
      <c r="J8" s="23">
        <v>5</v>
      </c>
      <c r="K8" s="23" t="s">
        <v>18</v>
      </c>
      <c r="L8" s="23" t="s">
        <v>19</v>
      </c>
    </row>
    <row r="9" spans="2:12" x14ac:dyDescent="0.25">
      <c r="B9" s="116" t="s">
        <v>0</v>
      </c>
      <c r="C9" s="95"/>
      <c r="D9" s="95"/>
      <c r="E9" s="95"/>
      <c r="F9" s="117"/>
      <c r="G9" s="50">
        <f>G10+G11</f>
        <v>63594.92</v>
      </c>
      <c r="H9" s="50">
        <f>H10+H11</f>
        <v>88148.41</v>
      </c>
      <c r="I9" s="50">
        <f>I10</f>
        <v>92926.71</v>
      </c>
      <c r="J9" s="50">
        <f>J10+J11</f>
        <v>82916.66</v>
      </c>
      <c r="K9" s="17">
        <f>J9/G9*100</f>
        <v>130.38252111961143</v>
      </c>
      <c r="L9" s="17">
        <f>J9/I9*100</f>
        <v>89.228016358267709</v>
      </c>
    </row>
    <row r="10" spans="2:12" x14ac:dyDescent="0.25">
      <c r="B10" s="105" t="s">
        <v>48</v>
      </c>
      <c r="C10" s="106"/>
      <c r="D10" s="106"/>
      <c r="E10" s="106"/>
      <c r="F10" s="115"/>
      <c r="G10" s="49">
        <v>63594.92</v>
      </c>
      <c r="H10" s="49">
        <v>88148.41</v>
      </c>
      <c r="I10" s="49">
        <v>92926.71</v>
      </c>
      <c r="J10" s="49">
        <v>82916.66</v>
      </c>
      <c r="K10" s="17">
        <f t="shared" ref="K10:K15" si="0">J10/G10*100</f>
        <v>130.38252111961143</v>
      </c>
      <c r="L10" s="17">
        <f t="shared" ref="L10:L15" si="1">J10/I10*100</f>
        <v>89.228016358267709</v>
      </c>
    </row>
    <row r="11" spans="2:12" x14ac:dyDescent="0.25">
      <c r="B11" s="114" t="s">
        <v>53</v>
      </c>
      <c r="C11" s="115"/>
      <c r="D11" s="115"/>
      <c r="E11" s="115"/>
      <c r="F11" s="115"/>
      <c r="G11" s="49"/>
      <c r="H11" s="49"/>
      <c r="I11" s="49"/>
      <c r="J11" s="49"/>
      <c r="K11" s="32"/>
      <c r="L11" s="32"/>
    </row>
    <row r="12" spans="2:12" x14ac:dyDescent="0.25">
      <c r="B12" s="18" t="s">
        <v>1</v>
      </c>
      <c r="C12" s="33"/>
      <c r="D12" s="33"/>
      <c r="E12" s="33"/>
      <c r="F12" s="33"/>
      <c r="G12" s="50">
        <f>G13+G14</f>
        <v>64277.17</v>
      </c>
      <c r="H12" s="50">
        <f>H13+H14</f>
        <v>88603.09</v>
      </c>
      <c r="I12" s="50">
        <f>I13+I14</f>
        <v>93381.39</v>
      </c>
      <c r="J12" s="50">
        <f>J13+J14</f>
        <v>77368.490000000005</v>
      </c>
      <c r="K12" s="17">
        <f t="shared" si="0"/>
        <v>120.36698255383678</v>
      </c>
      <c r="L12" s="17">
        <f t="shared" si="1"/>
        <v>82.852150733674023</v>
      </c>
    </row>
    <row r="13" spans="2:12" x14ac:dyDescent="0.25">
      <c r="B13" s="113" t="s">
        <v>49</v>
      </c>
      <c r="C13" s="106"/>
      <c r="D13" s="106"/>
      <c r="E13" s="106"/>
      <c r="F13" s="106"/>
      <c r="G13" s="49">
        <v>52487.82</v>
      </c>
      <c r="H13" s="49">
        <v>64447.54</v>
      </c>
      <c r="I13" s="49">
        <v>64586.98</v>
      </c>
      <c r="J13" s="49">
        <v>57072</v>
      </c>
      <c r="K13" s="32">
        <f t="shared" si="0"/>
        <v>108.73379766963079</v>
      </c>
      <c r="L13" s="32">
        <f t="shared" si="1"/>
        <v>88.364558925034103</v>
      </c>
    </row>
    <row r="14" spans="2:12" x14ac:dyDescent="0.25">
      <c r="B14" s="114" t="s">
        <v>50</v>
      </c>
      <c r="C14" s="115"/>
      <c r="D14" s="115"/>
      <c r="E14" s="115"/>
      <c r="F14" s="115"/>
      <c r="G14" s="49">
        <v>11789.35</v>
      </c>
      <c r="H14" s="49">
        <v>24155.55</v>
      </c>
      <c r="I14" s="49">
        <v>28794.41</v>
      </c>
      <c r="J14" s="49">
        <v>20296.490000000002</v>
      </c>
      <c r="K14" s="32">
        <f t="shared" si="0"/>
        <v>172.15953381653782</v>
      </c>
      <c r="L14" s="32">
        <f t="shared" si="1"/>
        <v>70.487605059454253</v>
      </c>
    </row>
    <row r="15" spans="2:12" x14ac:dyDescent="0.25">
      <c r="B15" s="94" t="s">
        <v>57</v>
      </c>
      <c r="C15" s="95"/>
      <c r="D15" s="95"/>
      <c r="E15" s="95"/>
      <c r="F15" s="95"/>
      <c r="G15" s="50">
        <f>G9-G12</f>
        <v>-682.25</v>
      </c>
      <c r="H15" s="50">
        <f>H9-H12</f>
        <v>-454.67999999999302</v>
      </c>
      <c r="I15" s="51">
        <f>I9-I12</f>
        <v>-454.67999999999302</v>
      </c>
      <c r="J15" s="51">
        <f>J9-J12</f>
        <v>5548.1699999999983</v>
      </c>
      <c r="K15" s="17">
        <f t="shared" si="0"/>
        <v>-813.21656284353219</v>
      </c>
      <c r="L15" s="17">
        <f t="shared" si="1"/>
        <v>-1220.2362100818341</v>
      </c>
    </row>
    <row r="16" spans="2:12" ht="18" x14ac:dyDescent="0.25">
      <c r="B16" s="37"/>
      <c r="C16" s="44"/>
      <c r="D16" s="44"/>
      <c r="E16" s="44"/>
      <c r="F16" s="44"/>
      <c r="G16" s="44"/>
      <c r="H16" s="44"/>
      <c r="I16" s="45"/>
      <c r="J16" s="45"/>
      <c r="K16" s="45"/>
      <c r="L16" s="45"/>
    </row>
    <row r="17" spans="1:43" ht="18" customHeight="1" x14ac:dyDescent="0.25">
      <c r="B17" s="111" t="s">
        <v>58</v>
      </c>
      <c r="C17" s="111"/>
      <c r="D17" s="111"/>
      <c r="E17" s="111"/>
      <c r="F17" s="111"/>
      <c r="G17" s="44"/>
      <c r="H17" s="44"/>
      <c r="I17" s="45"/>
      <c r="J17" s="45"/>
      <c r="K17" s="45"/>
      <c r="L17" s="45"/>
    </row>
    <row r="18" spans="1:43" ht="25.5" x14ac:dyDescent="0.25">
      <c r="B18" s="100" t="s">
        <v>6</v>
      </c>
      <c r="C18" s="101"/>
      <c r="D18" s="101"/>
      <c r="E18" s="101"/>
      <c r="F18" s="102"/>
      <c r="G18" s="22" t="s">
        <v>145</v>
      </c>
      <c r="H18" s="1" t="s">
        <v>142</v>
      </c>
      <c r="I18" s="1" t="s">
        <v>143</v>
      </c>
      <c r="J18" s="22" t="s">
        <v>144</v>
      </c>
      <c r="K18" s="1" t="s">
        <v>16</v>
      </c>
      <c r="L18" s="1" t="s">
        <v>47</v>
      </c>
    </row>
    <row r="19" spans="1:43" s="25" customFormat="1" x14ac:dyDescent="0.25">
      <c r="B19" s="103">
        <v>1</v>
      </c>
      <c r="C19" s="103"/>
      <c r="D19" s="103"/>
      <c r="E19" s="103"/>
      <c r="F19" s="104"/>
      <c r="G19" s="24">
        <v>2</v>
      </c>
      <c r="H19" s="23">
        <v>3</v>
      </c>
      <c r="I19" s="23">
        <v>4</v>
      </c>
      <c r="J19" s="23">
        <v>5</v>
      </c>
      <c r="K19" s="23" t="s">
        <v>18</v>
      </c>
      <c r="L19" s="23" t="s">
        <v>19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15.75" customHeight="1" x14ac:dyDescent="0.25">
      <c r="A20" s="25"/>
      <c r="B20" s="105" t="s">
        <v>51</v>
      </c>
      <c r="C20" s="107"/>
      <c r="D20" s="107"/>
      <c r="E20" s="107"/>
      <c r="F20" s="108"/>
      <c r="G20" s="16"/>
      <c r="H20" s="16"/>
      <c r="I20" s="16"/>
      <c r="J20" s="16"/>
      <c r="K20" s="16"/>
      <c r="L20" s="16"/>
    </row>
    <row r="21" spans="1:43" x14ac:dyDescent="0.25">
      <c r="A21" s="25"/>
      <c r="B21" s="105" t="s">
        <v>52</v>
      </c>
      <c r="C21" s="106"/>
      <c r="D21" s="106"/>
      <c r="E21" s="106"/>
      <c r="F21" s="106"/>
      <c r="G21" s="16"/>
      <c r="H21" s="16"/>
      <c r="I21" s="16"/>
      <c r="J21" s="16"/>
      <c r="K21" s="16"/>
      <c r="L21" s="16"/>
    </row>
    <row r="22" spans="1:43" s="34" customFormat="1" ht="15" customHeight="1" x14ac:dyDescent="0.25">
      <c r="A22" s="25"/>
      <c r="B22" s="97" t="s">
        <v>54</v>
      </c>
      <c r="C22" s="98"/>
      <c r="D22" s="98"/>
      <c r="E22" s="98"/>
      <c r="F22" s="99"/>
      <c r="G22" s="17"/>
      <c r="H22" s="17"/>
      <c r="I22" s="17"/>
      <c r="J22" s="17"/>
      <c r="K22" s="17"/>
      <c r="L22" s="17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34" customFormat="1" ht="15" customHeight="1" x14ac:dyDescent="0.25">
      <c r="A23" s="25"/>
      <c r="B23" s="97" t="s">
        <v>59</v>
      </c>
      <c r="C23" s="98"/>
      <c r="D23" s="98"/>
      <c r="E23" s="98"/>
      <c r="F23" s="99"/>
      <c r="G23" s="17"/>
      <c r="H23" s="17"/>
      <c r="I23" s="17"/>
      <c r="J23" s="17"/>
      <c r="K23" s="17"/>
      <c r="L23" s="17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x14ac:dyDescent="0.25">
      <c r="A24" s="25"/>
      <c r="B24" s="94" t="s">
        <v>60</v>
      </c>
      <c r="C24" s="95"/>
      <c r="D24" s="95"/>
      <c r="E24" s="95"/>
      <c r="F24" s="95"/>
      <c r="G24" s="17"/>
      <c r="H24" s="17"/>
      <c r="I24" s="17"/>
      <c r="J24" s="17"/>
      <c r="K24" s="17"/>
      <c r="L24" s="17"/>
    </row>
    <row r="25" spans="1:43" ht="15.75" x14ac:dyDescent="0.25">
      <c r="B25" s="46"/>
      <c r="C25" s="47"/>
      <c r="D25" s="47"/>
      <c r="E25" s="47"/>
      <c r="F25" s="47"/>
      <c r="G25" s="48"/>
      <c r="H25" s="48"/>
      <c r="I25" s="48"/>
      <c r="J25" s="48"/>
      <c r="K25" s="48"/>
      <c r="L25" s="38"/>
    </row>
    <row r="26" spans="1:43" ht="15.75" x14ac:dyDescent="0.25">
      <c r="B26" s="109" t="s">
        <v>64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</row>
    <row r="27" spans="1:43" ht="15.75" x14ac:dyDescent="0.25">
      <c r="B27" s="13"/>
      <c r="C27" s="14"/>
      <c r="D27" s="14"/>
      <c r="E27" s="14"/>
      <c r="F27" s="14"/>
      <c r="G27" s="15"/>
      <c r="H27" s="15"/>
      <c r="I27" s="15"/>
      <c r="J27" s="15"/>
      <c r="K27" s="15"/>
    </row>
    <row r="28" spans="1:43" ht="15" customHeight="1" x14ac:dyDescent="0.25">
      <c r="B28" s="110" t="s">
        <v>69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</row>
    <row r="29" spans="1:43" x14ac:dyDescent="0.25">
      <c r="B29" s="110" t="s">
        <v>70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</row>
    <row r="30" spans="1:43" ht="15" customHeight="1" x14ac:dyDescent="0.25">
      <c r="B30" s="110" t="s">
        <v>72</v>
      </c>
      <c r="C30" s="110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43" ht="36.75" customHeight="1" x14ac:dyDescent="0.25"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43" ht="15" customHeight="1" x14ac:dyDescent="0.25">
      <c r="B32" s="93" t="s">
        <v>73</v>
      </c>
      <c r="C32" s="93"/>
      <c r="D32" s="93"/>
      <c r="E32" s="93"/>
      <c r="F32" s="93"/>
      <c r="G32" s="93"/>
      <c r="H32" s="93"/>
      <c r="I32" s="93"/>
      <c r="J32" s="93"/>
      <c r="K32" s="93"/>
      <c r="L32" s="93"/>
    </row>
    <row r="33" spans="2:12" x14ac:dyDescent="0.25"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</row>
    <row r="34" spans="2:12" x14ac:dyDescent="0.25">
      <c r="J34" s="91" t="s">
        <v>153</v>
      </c>
      <c r="K34" s="91"/>
      <c r="L34" s="88"/>
    </row>
    <row r="36" spans="2:12" x14ac:dyDescent="0.25">
      <c r="J36" s="89"/>
      <c r="K36" s="89"/>
      <c r="L36" s="89"/>
    </row>
    <row r="37" spans="2:12" x14ac:dyDescent="0.25">
      <c r="J37" s="92" t="s">
        <v>154</v>
      </c>
      <c r="K37" s="92"/>
      <c r="L37" s="90"/>
    </row>
  </sheetData>
  <mergeCells count="28">
    <mergeCell ref="B1:L1"/>
    <mergeCell ref="B2:L2"/>
    <mergeCell ref="B4:L4"/>
    <mergeCell ref="B13:F13"/>
    <mergeCell ref="B14:F14"/>
    <mergeCell ref="B8:F8"/>
    <mergeCell ref="B9:F9"/>
    <mergeCell ref="B10:F10"/>
    <mergeCell ref="B6:F6"/>
    <mergeCell ref="B7:F7"/>
    <mergeCell ref="B11:F11"/>
    <mergeCell ref="B3:D3"/>
    <mergeCell ref="B23:F23"/>
    <mergeCell ref="B18:F18"/>
    <mergeCell ref="B19:F19"/>
    <mergeCell ref="B21:F21"/>
    <mergeCell ref="B22:F22"/>
    <mergeCell ref="B20:F20"/>
    <mergeCell ref="B17:F17"/>
    <mergeCell ref="J34:K34"/>
    <mergeCell ref="J37:K37"/>
    <mergeCell ref="B32:L33"/>
    <mergeCell ref="B15:F15"/>
    <mergeCell ref="B24:F24"/>
    <mergeCell ref="B26:L26"/>
    <mergeCell ref="B29:L29"/>
    <mergeCell ref="B28:L28"/>
    <mergeCell ref="B30:L31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5"/>
  <sheetViews>
    <sheetView topLeftCell="A61" workbookViewId="0">
      <selection activeCell="J72" sqref="J72:K7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2" ht="15.75" customHeight="1" x14ac:dyDescent="0.25">
      <c r="B2" s="121" t="s">
        <v>11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</row>
    <row r="4" spans="2:12" ht="18" customHeight="1" x14ac:dyDescent="0.25">
      <c r="B4" s="121" t="s">
        <v>61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2:12" ht="18" x14ac:dyDescent="0.25">
      <c r="B5" s="2"/>
      <c r="C5" s="2"/>
      <c r="D5" s="2"/>
      <c r="E5" s="2"/>
      <c r="F5" s="2"/>
      <c r="G5" s="2"/>
      <c r="H5" s="2"/>
      <c r="I5" s="2"/>
      <c r="J5" s="3"/>
      <c r="K5" s="3"/>
    </row>
    <row r="6" spans="2:12" ht="15.75" customHeight="1" x14ac:dyDescent="0.25">
      <c r="B6" s="121" t="s">
        <v>17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2:12" ht="18" x14ac:dyDescent="0.25">
      <c r="B7" s="2"/>
      <c r="C7" s="2"/>
      <c r="D7" s="2"/>
      <c r="E7" s="2"/>
      <c r="F7" s="2"/>
      <c r="G7" s="2"/>
      <c r="H7" s="2"/>
      <c r="I7" s="2"/>
      <c r="J7" s="3"/>
      <c r="K7" s="3"/>
    </row>
    <row r="8" spans="2:12" ht="25.5" x14ac:dyDescent="0.25">
      <c r="B8" s="118" t="s">
        <v>6</v>
      </c>
      <c r="C8" s="119"/>
      <c r="D8" s="119"/>
      <c r="E8" s="119"/>
      <c r="F8" s="120"/>
      <c r="G8" s="35" t="s">
        <v>141</v>
      </c>
      <c r="H8" s="35" t="s">
        <v>142</v>
      </c>
      <c r="I8" s="35" t="s">
        <v>143</v>
      </c>
      <c r="J8" s="35" t="s">
        <v>144</v>
      </c>
      <c r="K8" s="35" t="s">
        <v>16</v>
      </c>
      <c r="L8" s="35" t="s">
        <v>47</v>
      </c>
    </row>
    <row r="9" spans="2:12" ht="16.5" customHeight="1" x14ac:dyDescent="0.25">
      <c r="B9" s="118">
        <v>1</v>
      </c>
      <c r="C9" s="119"/>
      <c r="D9" s="119"/>
      <c r="E9" s="119"/>
      <c r="F9" s="120"/>
      <c r="G9" s="35">
        <v>2</v>
      </c>
      <c r="H9" s="35">
        <v>3</v>
      </c>
      <c r="I9" s="35">
        <v>4</v>
      </c>
      <c r="J9" s="35">
        <v>5</v>
      </c>
      <c r="K9" s="35" t="s">
        <v>18</v>
      </c>
      <c r="L9" s="35" t="s">
        <v>19</v>
      </c>
    </row>
    <row r="10" spans="2:12" x14ac:dyDescent="0.25">
      <c r="B10" s="6"/>
      <c r="C10" s="6"/>
      <c r="D10" s="6"/>
      <c r="E10" s="6"/>
      <c r="F10" s="6" t="s">
        <v>20</v>
      </c>
      <c r="G10" s="77">
        <f>G11</f>
        <v>63594.99</v>
      </c>
      <c r="H10" s="77">
        <f t="shared" ref="H10:J10" si="0">H11</f>
        <v>88148.41</v>
      </c>
      <c r="I10" s="77">
        <f t="shared" si="0"/>
        <v>92926.709999999992</v>
      </c>
      <c r="J10" s="77">
        <f t="shared" si="0"/>
        <v>82916.66</v>
      </c>
      <c r="K10" s="32">
        <f>J10/G10*100</f>
        <v>130.3823776055315</v>
      </c>
      <c r="L10" s="32">
        <f>J10/I10*100</f>
        <v>89.228016358267723</v>
      </c>
    </row>
    <row r="11" spans="2:12" ht="15.75" customHeight="1" x14ac:dyDescent="0.25">
      <c r="B11" s="6">
        <v>6</v>
      </c>
      <c r="C11" s="6"/>
      <c r="D11" s="6"/>
      <c r="E11" s="6"/>
      <c r="F11" s="6" t="s">
        <v>2</v>
      </c>
      <c r="G11" s="77">
        <f>G12+G16+G22+G26</f>
        <v>63594.99</v>
      </c>
      <c r="H11" s="77">
        <f t="shared" ref="H11:J11" si="1">H12+H16+H22+H26</f>
        <v>88148.41</v>
      </c>
      <c r="I11" s="77">
        <f t="shared" si="1"/>
        <v>92926.709999999992</v>
      </c>
      <c r="J11" s="77">
        <f t="shared" si="1"/>
        <v>82916.66</v>
      </c>
      <c r="K11" s="32">
        <f t="shared" ref="K11:K25" si="2">J11/G11*100</f>
        <v>130.3823776055315</v>
      </c>
      <c r="L11" s="32">
        <f t="shared" ref="L11:L25" si="3">J11/I11*100</f>
        <v>89.228016358267723</v>
      </c>
    </row>
    <row r="12" spans="2:12" ht="25.5" x14ac:dyDescent="0.25">
      <c r="B12" s="6"/>
      <c r="C12" s="6">
        <v>63</v>
      </c>
      <c r="D12" s="6"/>
      <c r="E12" s="6"/>
      <c r="F12" s="6" t="s">
        <v>21</v>
      </c>
      <c r="G12" s="77">
        <f>G13</f>
        <v>6901.59</v>
      </c>
      <c r="H12" s="77">
        <f t="shared" ref="H12:J12" si="4">H13</f>
        <v>15263.12</v>
      </c>
      <c r="I12" s="77">
        <f t="shared" si="4"/>
        <v>19901.98</v>
      </c>
      <c r="J12" s="77">
        <f t="shared" si="4"/>
        <v>15506.05</v>
      </c>
      <c r="K12" s="32">
        <f t="shared" si="2"/>
        <v>224.67358970903803</v>
      </c>
      <c r="L12" s="32">
        <f t="shared" si="3"/>
        <v>77.912097188319947</v>
      </c>
    </row>
    <row r="13" spans="2:12" x14ac:dyDescent="0.25">
      <c r="B13" s="6"/>
      <c r="C13" s="10"/>
      <c r="D13" s="10">
        <v>633</v>
      </c>
      <c r="E13" s="10"/>
      <c r="F13" s="10" t="s">
        <v>75</v>
      </c>
      <c r="G13" s="53">
        <f>G14+G15</f>
        <v>6901.59</v>
      </c>
      <c r="H13" s="53">
        <f t="shared" ref="H13:J13" si="5">H14+H15</f>
        <v>15263.12</v>
      </c>
      <c r="I13" s="53">
        <f t="shared" si="5"/>
        <v>19901.98</v>
      </c>
      <c r="J13" s="53">
        <f t="shared" si="5"/>
        <v>15506.05</v>
      </c>
      <c r="K13" s="4">
        <f t="shared" si="2"/>
        <v>224.67358970903803</v>
      </c>
      <c r="L13" s="4">
        <f t="shared" si="3"/>
        <v>77.912097188319947</v>
      </c>
    </row>
    <row r="14" spans="2:12" x14ac:dyDescent="0.25">
      <c r="B14" s="7"/>
      <c r="C14" s="7"/>
      <c r="D14" s="7"/>
      <c r="E14" s="7">
        <v>6331</v>
      </c>
      <c r="F14" s="7" t="s">
        <v>76</v>
      </c>
      <c r="G14" s="53"/>
      <c r="H14" s="53">
        <v>663.61</v>
      </c>
      <c r="I14" s="53">
        <v>663.61</v>
      </c>
      <c r="J14" s="78">
        <v>0</v>
      </c>
      <c r="K14" s="4"/>
      <c r="L14" s="4">
        <f t="shared" si="3"/>
        <v>0</v>
      </c>
    </row>
    <row r="15" spans="2:12" x14ac:dyDescent="0.25">
      <c r="B15" s="7"/>
      <c r="C15" s="7"/>
      <c r="D15" s="8"/>
      <c r="E15" s="7">
        <v>6332</v>
      </c>
      <c r="F15" s="7" t="s">
        <v>77</v>
      </c>
      <c r="G15" s="53">
        <v>6901.59</v>
      </c>
      <c r="H15" s="53">
        <v>14599.51</v>
      </c>
      <c r="I15" s="53">
        <v>19238.37</v>
      </c>
      <c r="J15" s="78">
        <v>15506.05</v>
      </c>
      <c r="K15" s="4">
        <f t="shared" si="2"/>
        <v>224.67358970903803</v>
      </c>
      <c r="L15" s="4">
        <f t="shared" si="3"/>
        <v>80.599603812589109</v>
      </c>
    </row>
    <row r="16" spans="2:12" ht="25.5" x14ac:dyDescent="0.25">
      <c r="B16" s="7"/>
      <c r="C16" s="21">
        <v>66</v>
      </c>
      <c r="D16" s="31"/>
      <c r="E16" s="31"/>
      <c r="F16" s="6" t="s">
        <v>78</v>
      </c>
      <c r="G16" s="77">
        <f>G17+G19</f>
        <v>3669.98</v>
      </c>
      <c r="H16" s="77">
        <f t="shared" ref="H16:J16" si="6">H17+H19</f>
        <v>4241.05</v>
      </c>
      <c r="I16" s="77">
        <f t="shared" si="6"/>
        <v>4458.75</v>
      </c>
      <c r="J16" s="77">
        <f t="shared" si="6"/>
        <v>3786</v>
      </c>
      <c r="K16" s="32">
        <f t="shared" si="2"/>
        <v>103.16132512983722</v>
      </c>
      <c r="L16" s="32">
        <f t="shared" si="3"/>
        <v>84.911690496215314</v>
      </c>
    </row>
    <row r="17" spans="2:12" ht="25.5" x14ac:dyDescent="0.25">
      <c r="B17" s="7"/>
      <c r="C17" s="21"/>
      <c r="D17" s="7">
        <v>661</v>
      </c>
      <c r="E17" s="8"/>
      <c r="F17" s="10" t="s">
        <v>79</v>
      </c>
      <c r="G17" s="53">
        <f>G18</f>
        <v>3172.27</v>
      </c>
      <c r="H17" s="53">
        <f t="shared" ref="H17:J17" si="7">H18</f>
        <v>4241.05</v>
      </c>
      <c r="I17" s="53">
        <f t="shared" si="7"/>
        <v>4458.75</v>
      </c>
      <c r="J17" s="53">
        <f t="shared" si="7"/>
        <v>3486</v>
      </c>
      <c r="K17" s="4">
        <f t="shared" si="2"/>
        <v>109.88976348167085</v>
      </c>
      <c r="L17" s="4">
        <f t="shared" si="3"/>
        <v>78.183347350714882</v>
      </c>
    </row>
    <row r="18" spans="2:12" x14ac:dyDescent="0.25">
      <c r="B18" s="7"/>
      <c r="C18" s="21"/>
      <c r="D18" s="8"/>
      <c r="E18" s="7">
        <v>6615</v>
      </c>
      <c r="F18" s="10" t="s">
        <v>80</v>
      </c>
      <c r="G18" s="53">
        <v>3172.27</v>
      </c>
      <c r="H18" s="53">
        <v>4241.05</v>
      </c>
      <c r="I18" s="53">
        <v>4458.75</v>
      </c>
      <c r="J18" s="78">
        <v>3486</v>
      </c>
      <c r="K18" s="4">
        <f t="shared" si="2"/>
        <v>109.88976348167085</v>
      </c>
      <c r="L18" s="4">
        <f t="shared" si="3"/>
        <v>78.183347350714882</v>
      </c>
    </row>
    <row r="19" spans="2:12" ht="38.25" x14ac:dyDescent="0.25">
      <c r="B19" s="7"/>
      <c r="C19" s="7"/>
      <c r="D19" s="7">
        <v>663</v>
      </c>
      <c r="E19" s="8"/>
      <c r="F19" s="52" t="s">
        <v>81</v>
      </c>
      <c r="G19" s="53">
        <f>G20+G21</f>
        <v>497.71</v>
      </c>
      <c r="H19" s="53">
        <f t="shared" ref="H19:I19" si="8">H21</f>
        <v>0</v>
      </c>
      <c r="I19" s="53">
        <f t="shared" si="8"/>
        <v>0</v>
      </c>
      <c r="J19" s="53">
        <f>J20</f>
        <v>300</v>
      </c>
      <c r="K19" s="4">
        <f t="shared" si="2"/>
        <v>60.276064374836757</v>
      </c>
      <c r="L19" s="32"/>
    </row>
    <row r="20" spans="2:12" x14ac:dyDescent="0.25">
      <c r="B20" s="7"/>
      <c r="C20" s="7"/>
      <c r="D20" s="7"/>
      <c r="E20" s="7">
        <v>6631</v>
      </c>
      <c r="F20" s="52" t="s">
        <v>83</v>
      </c>
      <c r="G20" s="53"/>
      <c r="H20" s="53"/>
      <c r="I20" s="53"/>
      <c r="J20" s="53">
        <v>300</v>
      </c>
      <c r="K20" s="4"/>
      <c r="L20" s="32"/>
    </row>
    <row r="21" spans="2:12" x14ac:dyDescent="0.25">
      <c r="B21" s="7"/>
      <c r="C21" s="7"/>
      <c r="D21" s="7"/>
      <c r="E21" s="7">
        <v>6632</v>
      </c>
      <c r="F21" s="52" t="s">
        <v>82</v>
      </c>
      <c r="G21" s="53">
        <v>497.71</v>
      </c>
      <c r="H21" s="53"/>
      <c r="I21" s="53"/>
      <c r="J21" s="78"/>
      <c r="K21" s="4">
        <f t="shared" si="2"/>
        <v>0</v>
      </c>
      <c r="L21" s="32"/>
    </row>
    <row r="22" spans="2:12" ht="25.5" x14ac:dyDescent="0.25">
      <c r="B22" s="7"/>
      <c r="C22" s="21">
        <v>67</v>
      </c>
      <c r="D22" s="21"/>
      <c r="E22" s="21"/>
      <c r="F22" s="79" t="s">
        <v>84</v>
      </c>
      <c r="G22" s="77">
        <f>G23</f>
        <v>53023.42</v>
      </c>
      <c r="H22" s="77">
        <f t="shared" ref="H22:J22" si="9">H23</f>
        <v>68644.240000000005</v>
      </c>
      <c r="I22" s="77">
        <f t="shared" si="9"/>
        <v>68565.98</v>
      </c>
      <c r="J22" s="77">
        <f t="shared" si="9"/>
        <v>63624.600000000006</v>
      </c>
      <c r="K22" s="32">
        <f t="shared" si="2"/>
        <v>119.99339159941024</v>
      </c>
      <c r="L22" s="32">
        <f t="shared" si="3"/>
        <v>92.793248196846321</v>
      </c>
    </row>
    <row r="23" spans="2:12" x14ac:dyDescent="0.25">
      <c r="B23" s="7"/>
      <c r="C23" s="7"/>
      <c r="D23" s="7">
        <v>671</v>
      </c>
      <c r="E23" s="7"/>
      <c r="F23" s="52" t="s">
        <v>85</v>
      </c>
      <c r="G23" s="53">
        <f>G24+G25</f>
        <v>53023.42</v>
      </c>
      <c r="H23" s="53">
        <f t="shared" ref="H23:J23" si="10">H24+H25</f>
        <v>68644.240000000005</v>
      </c>
      <c r="I23" s="53">
        <f t="shared" si="10"/>
        <v>68565.98</v>
      </c>
      <c r="J23" s="53">
        <f t="shared" si="10"/>
        <v>63624.600000000006</v>
      </c>
      <c r="K23" s="4">
        <f t="shared" si="2"/>
        <v>119.99339159941024</v>
      </c>
      <c r="L23" s="4">
        <f t="shared" si="3"/>
        <v>92.793248196846321</v>
      </c>
    </row>
    <row r="24" spans="2:12" x14ac:dyDescent="0.25">
      <c r="B24" s="7"/>
      <c r="C24" s="7"/>
      <c r="D24" s="7"/>
      <c r="E24" s="7">
        <v>6711</v>
      </c>
      <c r="F24" s="52" t="s">
        <v>86</v>
      </c>
      <c r="G24" s="53">
        <v>49171.89</v>
      </c>
      <c r="H24" s="53">
        <v>59353.64</v>
      </c>
      <c r="I24" s="53">
        <v>59275.39</v>
      </c>
      <c r="J24" s="78">
        <v>54939.65</v>
      </c>
      <c r="K24" s="4">
        <f t="shared" si="2"/>
        <v>111.72979114693375</v>
      </c>
      <c r="L24" s="4">
        <f t="shared" si="3"/>
        <v>92.685429821718586</v>
      </c>
    </row>
    <row r="25" spans="2:12" x14ac:dyDescent="0.25">
      <c r="B25" s="7"/>
      <c r="C25" s="7"/>
      <c r="D25" s="7"/>
      <c r="E25" s="7">
        <v>6712</v>
      </c>
      <c r="F25" s="52" t="s">
        <v>87</v>
      </c>
      <c r="G25" s="53">
        <v>3851.53</v>
      </c>
      <c r="H25" s="53">
        <v>9290.6</v>
      </c>
      <c r="I25" s="53">
        <v>9290.59</v>
      </c>
      <c r="J25" s="78">
        <v>8684.9500000000007</v>
      </c>
      <c r="K25" s="4">
        <f t="shared" si="2"/>
        <v>225.49350517846153</v>
      </c>
      <c r="L25" s="4">
        <f t="shared" si="3"/>
        <v>93.481145976735604</v>
      </c>
    </row>
    <row r="26" spans="2:12" x14ac:dyDescent="0.25">
      <c r="B26" s="7"/>
      <c r="C26" s="21">
        <v>68</v>
      </c>
      <c r="D26" s="21"/>
      <c r="E26" s="21"/>
      <c r="F26" s="79" t="s">
        <v>88</v>
      </c>
      <c r="G26" s="77">
        <f>G27</f>
        <v>0</v>
      </c>
      <c r="H26" s="77">
        <f t="shared" ref="H26:J27" si="11">H27</f>
        <v>0</v>
      </c>
      <c r="I26" s="77">
        <f t="shared" si="11"/>
        <v>0</v>
      </c>
      <c r="J26" s="77">
        <f t="shared" si="11"/>
        <v>0.01</v>
      </c>
      <c r="K26" s="4"/>
      <c r="L26" s="4"/>
    </row>
    <row r="27" spans="2:12" x14ac:dyDescent="0.25">
      <c r="B27" s="7"/>
      <c r="C27" s="7"/>
      <c r="D27" s="7">
        <v>683</v>
      </c>
      <c r="E27" s="7"/>
      <c r="F27" s="52" t="s">
        <v>89</v>
      </c>
      <c r="G27" s="53"/>
      <c r="H27" s="53">
        <f t="shared" si="11"/>
        <v>0</v>
      </c>
      <c r="I27" s="53">
        <f t="shared" si="11"/>
        <v>0</v>
      </c>
      <c r="J27" s="53">
        <f t="shared" si="11"/>
        <v>0.01</v>
      </c>
      <c r="K27" s="32"/>
      <c r="L27" s="32"/>
    </row>
    <row r="28" spans="2:12" x14ac:dyDescent="0.25">
      <c r="B28" s="7"/>
      <c r="C28" s="7"/>
      <c r="D28" s="7"/>
      <c r="E28" s="7">
        <v>6831</v>
      </c>
      <c r="F28" s="52" t="s">
        <v>89</v>
      </c>
      <c r="G28" s="53"/>
      <c r="H28" s="53"/>
      <c r="I28" s="53"/>
      <c r="J28" s="78">
        <v>0.01</v>
      </c>
      <c r="K28" s="32"/>
      <c r="L28" s="32"/>
    </row>
    <row r="29" spans="2:12" ht="15.75" customHeight="1" x14ac:dyDescent="0.25"/>
    <row r="30" spans="2:12" ht="25.5" x14ac:dyDescent="0.25">
      <c r="B30" s="118" t="s">
        <v>6</v>
      </c>
      <c r="C30" s="119"/>
      <c r="D30" s="119"/>
      <c r="E30" s="119"/>
      <c r="F30" s="120"/>
      <c r="G30" s="35" t="s">
        <v>141</v>
      </c>
      <c r="H30" s="35" t="s">
        <v>142</v>
      </c>
      <c r="I30" s="35" t="s">
        <v>143</v>
      </c>
      <c r="J30" s="35" t="s">
        <v>144</v>
      </c>
      <c r="K30" s="35" t="s">
        <v>16</v>
      </c>
      <c r="L30" s="35" t="s">
        <v>47</v>
      </c>
    </row>
    <row r="31" spans="2:12" ht="12.75" customHeight="1" x14ac:dyDescent="0.25">
      <c r="B31" s="118">
        <v>1</v>
      </c>
      <c r="C31" s="119"/>
      <c r="D31" s="119"/>
      <c r="E31" s="119"/>
      <c r="F31" s="120"/>
      <c r="G31" s="35">
        <v>2</v>
      </c>
      <c r="H31" s="35">
        <v>3</v>
      </c>
      <c r="I31" s="35">
        <v>4</v>
      </c>
      <c r="J31" s="35">
        <v>5</v>
      </c>
      <c r="K31" s="35" t="s">
        <v>18</v>
      </c>
      <c r="L31" s="35" t="s">
        <v>19</v>
      </c>
    </row>
    <row r="32" spans="2:12" x14ac:dyDescent="0.25">
      <c r="B32" s="6"/>
      <c r="C32" s="6"/>
      <c r="D32" s="6"/>
      <c r="E32" s="6"/>
      <c r="F32" s="6" t="s">
        <v>7</v>
      </c>
      <c r="G32" s="77">
        <f>G33+G63</f>
        <v>64277.17</v>
      </c>
      <c r="H32" s="77">
        <f>H33+H63</f>
        <v>88603.09</v>
      </c>
      <c r="I32" s="77">
        <f>I33+I63</f>
        <v>93381.39</v>
      </c>
      <c r="J32" s="77">
        <f>J33+J63</f>
        <v>77368.489999999991</v>
      </c>
      <c r="K32" s="32">
        <f>J32/G32*100</f>
        <v>120.36698255383675</v>
      </c>
      <c r="L32" s="32">
        <f>J32/I32*100</f>
        <v>82.852150733674009</v>
      </c>
    </row>
    <row r="33" spans="2:12" x14ac:dyDescent="0.25">
      <c r="B33" s="6">
        <v>3</v>
      </c>
      <c r="C33" s="6"/>
      <c r="D33" s="6"/>
      <c r="E33" s="6"/>
      <c r="F33" s="6" t="s">
        <v>3</v>
      </c>
      <c r="G33" s="77">
        <f>G34+G41+G60</f>
        <v>52487.82</v>
      </c>
      <c r="H33" s="77">
        <f t="shared" ref="H33:J33" si="12">H34+H41+H60</f>
        <v>64447.54</v>
      </c>
      <c r="I33" s="77">
        <f t="shared" si="12"/>
        <v>64586.98</v>
      </c>
      <c r="J33" s="77">
        <f t="shared" si="12"/>
        <v>57071.999999999985</v>
      </c>
      <c r="K33" s="32">
        <f t="shared" ref="K33:K70" si="13">J33/G33*100</f>
        <v>108.73379766963076</v>
      </c>
      <c r="L33" s="32">
        <f t="shared" ref="L33:L68" si="14">J33/I33*100</f>
        <v>88.364558925034089</v>
      </c>
    </row>
    <row r="34" spans="2:12" x14ac:dyDescent="0.25">
      <c r="B34" s="6"/>
      <c r="C34" s="6">
        <v>31</v>
      </c>
      <c r="D34" s="6"/>
      <c r="E34" s="6"/>
      <c r="F34" s="6" t="s">
        <v>4</v>
      </c>
      <c r="G34" s="77">
        <f>G35+G37+G39</f>
        <v>34571.360000000001</v>
      </c>
      <c r="H34" s="77">
        <f t="shared" ref="H34:J34" si="15">H35+H37+H39</f>
        <v>40440.640000000007</v>
      </c>
      <c r="I34" s="77">
        <f t="shared" si="15"/>
        <v>40440.640000000007</v>
      </c>
      <c r="J34" s="77">
        <f t="shared" si="15"/>
        <v>40270.259999999995</v>
      </c>
      <c r="K34" s="32">
        <f t="shared" si="13"/>
        <v>116.48445418404134</v>
      </c>
      <c r="L34" s="32">
        <f t="shared" si="14"/>
        <v>99.578691138419146</v>
      </c>
    </row>
    <row r="35" spans="2:12" x14ac:dyDescent="0.25">
      <c r="B35" s="7"/>
      <c r="C35" s="7"/>
      <c r="D35" s="7">
        <v>311</v>
      </c>
      <c r="E35" s="7"/>
      <c r="F35" s="7" t="s">
        <v>23</v>
      </c>
      <c r="G35" s="53">
        <f>G36</f>
        <v>28991.439999999999</v>
      </c>
      <c r="H35" s="53">
        <f t="shared" ref="H35:J35" si="16">H36</f>
        <v>33539.050000000003</v>
      </c>
      <c r="I35" s="53">
        <f t="shared" si="16"/>
        <v>33539.050000000003</v>
      </c>
      <c r="J35" s="53">
        <f t="shared" si="16"/>
        <v>33536.769999999997</v>
      </c>
      <c r="K35" s="4">
        <f t="shared" si="13"/>
        <v>115.67817949022195</v>
      </c>
      <c r="L35" s="4">
        <f t="shared" si="14"/>
        <v>99.993201954140005</v>
      </c>
    </row>
    <row r="36" spans="2:12" x14ac:dyDescent="0.25">
      <c r="B36" s="7"/>
      <c r="C36" s="7"/>
      <c r="D36" s="7"/>
      <c r="E36" s="7">
        <v>3111</v>
      </c>
      <c r="F36" s="7" t="s">
        <v>24</v>
      </c>
      <c r="G36" s="53">
        <v>28991.439999999999</v>
      </c>
      <c r="H36" s="53">
        <v>33539.050000000003</v>
      </c>
      <c r="I36" s="53">
        <v>33539.050000000003</v>
      </c>
      <c r="J36" s="78">
        <v>33536.769999999997</v>
      </c>
      <c r="K36" s="4">
        <f t="shared" si="13"/>
        <v>115.67817949022195</v>
      </c>
      <c r="L36" s="4">
        <f t="shared" si="14"/>
        <v>99.993201954140005</v>
      </c>
    </row>
    <row r="37" spans="2:12" x14ac:dyDescent="0.25">
      <c r="B37" s="7"/>
      <c r="C37" s="7"/>
      <c r="D37" s="7">
        <v>312</v>
      </c>
      <c r="E37" s="8"/>
      <c r="F37" s="7" t="s">
        <v>90</v>
      </c>
      <c r="G37" s="53">
        <f>G38</f>
        <v>796.34</v>
      </c>
      <c r="H37" s="53">
        <f t="shared" ref="H37:J37" si="17">H38</f>
        <v>1327.23</v>
      </c>
      <c r="I37" s="53">
        <f t="shared" si="17"/>
        <v>1327.23</v>
      </c>
      <c r="J37" s="53">
        <f t="shared" si="17"/>
        <v>1200</v>
      </c>
      <c r="K37" s="4">
        <f t="shared" si="13"/>
        <v>150.68940402340709</v>
      </c>
      <c r="L37" s="4">
        <f t="shared" si="14"/>
        <v>90.41386948757939</v>
      </c>
    </row>
    <row r="38" spans="2:12" x14ac:dyDescent="0.25">
      <c r="B38" s="7"/>
      <c r="C38" s="7"/>
      <c r="D38" s="7"/>
      <c r="E38" s="7">
        <v>3121</v>
      </c>
      <c r="F38" s="7" t="s">
        <v>90</v>
      </c>
      <c r="G38" s="53">
        <v>796.34</v>
      </c>
      <c r="H38" s="53">
        <v>1327.23</v>
      </c>
      <c r="I38" s="53">
        <v>1327.23</v>
      </c>
      <c r="J38" s="78">
        <v>1200</v>
      </c>
      <c r="K38" s="4">
        <f t="shared" si="13"/>
        <v>150.68940402340709</v>
      </c>
      <c r="L38" s="4">
        <f t="shared" si="14"/>
        <v>90.41386948757939</v>
      </c>
    </row>
    <row r="39" spans="2:12" x14ac:dyDescent="0.25">
      <c r="B39" s="7"/>
      <c r="C39" s="21"/>
      <c r="D39" s="7">
        <v>313</v>
      </c>
      <c r="E39" s="7"/>
      <c r="F39" s="27" t="s">
        <v>91</v>
      </c>
      <c r="G39" s="53">
        <f>G40</f>
        <v>4783.58</v>
      </c>
      <c r="H39" s="53">
        <f t="shared" ref="H39:J39" si="18">H40</f>
        <v>5574.36</v>
      </c>
      <c r="I39" s="53">
        <f t="shared" si="18"/>
        <v>5574.36</v>
      </c>
      <c r="J39" s="53">
        <f t="shared" si="18"/>
        <v>5533.49</v>
      </c>
      <c r="K39" s="4">
        <f t="shared" si="13"/>
        <v>115.67675255770781</v>
      </c>
      <c r="L39" s="4">
        <f t="shared" si="14"/>
        <v>99.266821662038325</v>
      </c>
    </row>
    <row r="40" spans="2:12" x14ac:dyDescent="0.25">
      <c r="B40" s="7"/>
      <c r="C40" s="21"/>
      <c r="D40" s="8"/>
      <c r="E40" s="7">
        <v>3132</v>
      </c>
      <c r="F40" s="7" t="s">
        <v>92</v>
      </c>
      <c r="G40" s="53">
        <v>4783.58</v>
      </c>
      <c r="H40" s="53">
        <v>5574.36</v>
      </c>
      <c r="I40" s="53">
        <v>5574.36</v>
      </c>
      <c r="J40" s="78">
        <v>5533.49</v>
      </c>
      <c r="K40" s="4">
        <f t="shared" si="13"/>
        <v>115.67675255770781</v>
      </c>
      <c r="L40" s="4">
        <f t="shared" si="14"/>
        <v>99.266821662038325</v>
      </c>
    </row>
    <row r="41" spans="2:12" x14ac:dyDescent="0.25">
      <c r="B41" s="7"/>
      <c r="C41" s="21">
        <v>32</v>
      </c>
      <c r="D41" s="31"/>
      <c r="E41" s="21"/>
      <c r="F41" s="21" t="s">
        <v>12</v>
      </c>
      <c r="G41" s="77">
        <f>G42+G45+G49+G56</f>
        <v>17569.439999999999</v>
      </c>
      <c r="H41" s="77">
        <f t="shared" ref="H41:J41" si="19">H42+H45+H49+H56</f>
        <v>23502.55</v>
      </c>
      <c r="I41" s="77">
        <f t="shared" si="19"/>
        <v>23641.99</v>
      </c>
      <c r="J41" s="77">
        <f t="shared" si="19"/>
        <v>16427.149999999998</v>
      </c>
      <c r="K41" s="32">
        <f t="shared" si="13"/>
        <v>93.498426813831287</v>
      </c>
      <c r="L41" s="32">
        <f t="shared" si="14"/>
        <v>69.482941156814618</v>
      </c>
    </row>
    <row r="42" spans="2:12" x14ac:dyDescent="0.25">
      <c r="B42" s="7"/>
      <c r="C42" s="21"/>
      <c r="D42" s="7">
        <v>321</v>
      </c>
      <c r="E42" s="7"/>
      <c r="F42" s="7" t="s">
        <v>25</v>
      </c>
      <c r="G42" s="53">
        <f>G43+G44</f>
        <v>417.15</v>
      </c>
      <c r="H42" s="53">
        <f t="shared" ref="H42:J42" si="20">H43+H44</f>
        <v>703.43000000000006</v>
      </c>
      <c r="I42" s="53">
        <f t="shared" si="20"/>
        <v>545.08000000000004</v>
      </c>
      <c r="J42" s="53">
        <f t="shared" si="20"/>
        <v>417.28999999999996</v>
      </c>
      <c r="K42" s="4">
        <f t="shared" si="13"/>
        <v>100.03356106915977</v>
      </c>
      <c r="L42" s="4">
        <f t="shared" si="14"/>
        <v>76.555734937990735</v>
      </c>
    </row>
    <row r="43" spans="2:12" x14ac:dyDescent="0.25">
      <c r="B43" s="7"/>
      <c r="C43" s="21"/>
      <c r="D43" s="8"/>
      <c r="E43" s="7">
        <v>3211</v>
      </c>
      <c r="F43" s="7" t="s">
        <v>26</v>
      </c>
      <c r="G43" s="53">
        <v>385.83</v>
      </c>
      <c r="H43" s="53">
        <v>570.71</v>
      </c>
      <c r="I43" s="53">
        <v>412.36</v>
      </c>
      <c r="J43" s="78">
        <v>346.89</v>
      </c>
      <c r="K43" s="4">
        <f t="shared" si="13"/>
        <v>89.907472202783609</v>
      </c>
      <c r="L43" s="4">
        <f t="shared" si="14"/>
        <v>84.123096323600734</v>
      </c>
    </row>
    <row r="44" spans="2:12" x14ac:dyDescent="0.25">
      <c r="B44" s="7"/>
      <c r="C44" s="21"/>
      <c r="D44" s="8"/>
      <c r="E44" s="7">
        <v>3214</v>
      </c>
      <c r="F44" s="7" t="s">
        <v>93</v>
      </c>
      <c r="G44" s="53">
        <v>31.32</v>
      </c>
      <c r="H44" s="53">
        <v>132.72</v>
      </c>
      <c r="I44" s="53">
        <v>132.72</v>
      </c>
      <c r="J44" s="78">
        <v>70.400000000000006</v>
      </c>
      <c r="K44" s="4">
        <f t="shared" si="13"/>
        <v>224.77650063856962</v>
      </c>
      <c r="L44" s="4">
        <f t="shared" si="14"/>
        <v>53.044002411091014</v>
      </c>
    </row>
    <row r="45" spans="2:12" x14ac:dyDescent="0.25">
      <c r="B45" s="7"/>
      <c r="C45" s="21"/>
      <c r="D45" s="7">
        <v>322</v>
      </c>
      <c r="E45" s="7"/>
      <c r="F45" s="7" t="s">
        <v>94</v>
      </c>
      <c r="G45" s="53">
        <f>G46+G47+G48</f>
        <v>4871.3099999999995</v>
      </c>
      <c r="H45" s="53">
        <f>H46+H47+H48</f>
        <v>7167.0300000000007</v>
      </c>
      <c r="I45" s="53">
        <f t="shared" ref="I45:J45" si="21">I46+I47+I48</f>
        <v>7410.72</v>
      </c>
      <c r="J45" s="53">
        <f t="shared" si="21"/>
        <v>4250.95</v>
      </c>
      <c r="K45" s="4">
        <f t="shared" si="13"/>
        <v>87.265027271924808</v>
      </c>
      <c r="L45" s="4">
        <f t="shared" si="14"/>
        <v>57.362172636397005</v>
      </c>
    </row>
    <row r="46" spans="2:12" x14ac:dyDescent="0.25">
      <c r="B46" s="7"/>
      <c r="C46" s="21"/>
      <c r="D46" s="8"/>
      <c r="E46" s="7">
        <v>3221</v>
      </c>
      <c r="F46" s="7" t="s">
        <v>95</v>
      </c>
      <c r="G46" s="53">
        <v>1238.28</v>
      </c>
      <c r="H46" s="53">
        <v>1725.39</v>
      </c>
      <c r="I46" s="53">
        <v>1969.08</v>
      </c>
      <c r="J46" s="78">
        <v>1918.36</v>
      </c>
      <c r="K46" s="4">
        <f t="shared" si="13"/>
        <v>154.9213425073489</v>
      </c>
      <c r="L46" s="4">
        <f t="shared" si="14"/>
        <v>97.424177788611942</v>
      </c>
    </row>
    <row r="47" spans="2:12" x14ac:dyDescent="0.25">
      <c r="B47" s="7"/>
      <c r="C47" s="21"/>
      <c r="D47" s="8"/>
      <c r="E47" s="7">
        <v>3223</v>
      </c>
      <c r="F47" s="7" t="s">
        <v>96</v>
      </c>
      <c r="G47" s="53">
        <v>3491.05</v>
      </c>
      <c r="H47" s="53">
        <v>4645.3</v>
      </c>
      <c r="I47" s="53">
        <v>4645.3</v>
      </c>
      <c r="J47" s="78">
        <v>1823.07</v>
      </c>
      <c r="K47" s="4">
        <f t="shared" si="13"/>
        <v>52.221251485942624</v>
      </c>
      <c r="L47" s="4">
        <f t="shared" si="14"/>
        <v>39.245473919875998</v>
      </c>
    </row>
    <row r="48" spans="2:12" x14ac:dyDescent="0.25">
      <c r="B48" s="7"/>
      <c r="C48" s="21"/>
      <c r="D48" s="8"/>
      <c r="E48" s="7">
        <v>3225</v>
      </c>
      <c r="F48" s="7" t="s">
        <v>97</v>
      </c>
      <c r="G48" s="53">
        <v>141.97999999999999</v>
      </c>
      <c r="H48" s="53">
        <v>796.34</v>
      </c>
      <c r="I48" s="53">
        <v>796.34</v>
      </c>
      <c r="J48" s="78">
        <v>509.52</v>
      </c>
      <c r="K48" s="4">
        <f t="shared" si="13"/>
        <v>358.86744611917175</v>
      </c>
      <c r="L48" s="4">
        <f t="shared" si="14"/>
        <v>63.982720948338645</v>
      </c>
    </row>
    <row r="49" spans="2:12" x14ac:dyDescent="0.25">
      <c r="B49" s="7"/>
      <c r="C49" s="21"/>
      <c r="D49" s="7">
        <v>323</v>
      </c>
      <c r="E49" s="7"/>
      <c r="F49" s="7" t="s">
        <v>98</v>
      </c>
      <c r="G49" s="53">
        <f>G50+G51+G52+G53+G54+G55</f>
        <v>11412.880000000001</v>
      </c>
      <c r="H49" s="53">
        <f t="shared" ref="H49:J49" si="22">H50+H51+H52+H53+H54+H55</f>
        <v>14493.33</v>
      </c>
      <c r="I49" s="53">
        <f t="shared" si="22"/>
        <v>14378.69</v>
      </c>
      <c r="J49" s="53">
        <f t="shared" si="22"/>
        <v>10642.32</v>
      </c>
      <c r="K49" s="4">
        <f t="shared" si="13"/>
        <v>93.24832995703099</v>
      </c>
      <c r="L49" s="4">
        <f t="shared" si="14"/>
        <v>74.014531226419095</v>
      </c>
    </row>
    <row r="50" spans="2:12" x14ac:dyDescent="0.25">
      <c r="B50" s="7"/>
      <c r="C50" s="21"/>
      <c r="D50" s="8"/>
      <c r="E50" s="7">
        <v>3231</v>
      </c>
      <c r="F50" s="7" t="s">
        <v>99</v>
      </c>
      <c r="G50" s="53">
        <v>1215.44</v>
      </c>
      <c r="H50" s="53">
        <v>1433.41</v>
      </c>
      <c r="I50" s="53">
        <v>1433.41</v>
      </c>
      <c r="J50" s="78">
        <v>1240.07</v>
      </c>
      <c r="K50" s="4">
        <f t="shared" si="13"/>
        <v>102.02642664384913</v>
      </c>
      <c r="L50" s="4">
        <f t="shared" si="14"/>
        <v>86.511884248051842</v>
      </c>
    </row>
    <row r="51" spans="2:12" x14ac:dyDescent="0.25">
      <c r="B51" s="7"/>
      <c r="C51" s="21"/>
      <c r="D51" s="8"/>
      <c r="E51" s="7">
        <v>3232</v>
      </c>
      <c r="F51" s="7" t="s">
        <v>100</v>
      </c>
      <c r="G51" s="53">
        <v>2380.75</v>
      </c>
      <c r="H51" s="53">
        <v>2256.29</v>
      </c>
      <c r="I51" s="53">
        <v>2256.2800000000002</v>
      </c>
      <c r="J51" s="78">
        <v>666.59</v>
      </c>
      <c r="K51" s="4">
        <f t="shared" si="13"/>
        <v>27.999159928593929</v>
      </c>
      <c r="L51" s="4">
        <f t="shared" si="14"/>
        <v>29.543762299005444</v>
      </c>
    </row>
    <row r="52" spans="2:12" x14ac:dyDescent="0.25">
      <c r="B52" s="7"/>
      <c r="C52" s="21"/>
      <c r="D52" s="8"/>
      <c r="E52" s="7">
        <v>3234</v>
      </c>
      <c r="F52" s="7" t="s">
        <v>101</v>
      </c>
      <c r="G52" s="53">
        <v>237.07</v>
      </c>
      <c r="H52" s="53">
        <v>444.62</v>
      </c>
      <c r="I52" s="53">
        <v>330</v>
      </c>
      <c r="J52" s="78">
        <v>298.77</v>
      </c>
      <c r="K52" s="4">
        <f t="shared" si="13"/>
        <v>126.02606824988401</v>
      </c>
      <c r="L52" s="4">
        <f t="shared" si="14"/>
        <v>90.536363636363632</v>
      </c>
    </row>
    <row r="53" spans="2:12" x14ac:dyDescent="0.25">
      <c r="B53" s="7"/>
      <c r="C53" s="21"/>
      <c r="D53" s="8"/>
      <c r="E53" s="7">
        <v>3237</v>
      </c>
      <c r="F53" s="7" t="s">
        <v>102</v>
      </c>
      <c r="G53" s="53">
        <v>6794.63</v>
      </c>
      <c r="H53" s="53">
        <v>8315.08</v>
      </c>
      <c r="I53" s="53">
        <v>8315.07</v>
      </c>
      <c r="J53" s="78">
        <v>6934.11</v>
      </c>
      <c r="K53" s="4">
        <f t="shared" si="13"/>
        <v>102.05279757691</v>
      </c>
      <c r="L53" s="4">
        <f t="shared" si="14"/>
        <v>83.392082087102096</v>
      </c>
    </row>
    <row r="54" spans="2:12" x14ac:dyDescent="0.25">
      <c r="B54" s="7"/>
      <c r="C54" s="21"/>
      <c r="D54" s="8"/>
      <c r="E54" s="7">
        <v>3238</v>
      </c>
      <c r="F54" s="7" t="s">
        <v>103</v>
      </c>
      <c r="G54" s="53">
        <v>733.29</v>
      </c>
      <c r="H54" s="53">
        <v>1911.21</v>
      </c>
      <c r="I54" s="53">
        <v>1911.21</v>
      </c>
      <c r="J54" s="78">
        <v>1463.78</v>
      </c>
      <c r="K54" s="4">
        <f t="shared" si="13"/>
        <v>199.61815925486505</v>
      </c>
      <c r="L54" s="4">
        <f t="shared" si="14"/>
        <v>76.589176490286263</v>
      </c>
    </row>
    <row r="55" spans="2:12" x14ac:dyDescent="0.25">
      <c r="B55" s="7"/>
      <c r="C55" s="21"/>
      <c r="D55" s="8"/>
      <c r="E55" s="7">
        <v>3239</v>
      </c>
      <c r="F55" s="7" t="s">
        <v>104</v>
      </c>
      <c r="G55" s="53">
        <v>51.7</v>
      </c>
      <c r="H55" s="53">
        <v>132.72</v>
      </c>
      <c r="I55" s="53">
        <v>132.72</v>
      </c>
      <c r="J55" s="78">
        <v>39</v>
      </c>
      <c r="K55" s="4">
        <f t="shared" si="13"/>
        <v>75.435203094777563</v>
      </c>
      <c r="L55" s="4">
        <f t="shared" si="14"/>
        <v>29.385171790235081</v>
      </c>
    </row>
    <row r="56" spans="2:12" x14ac:dyDescent="0.25">
      <c r="B56" s="7"/>
      <c r="C56" s="21"/>
      <c r="D56" s="7">
        <v>329</v>
      </c>
      <c r="E56" s="7"/>
      <c r="F56" s="7" t="s">
        <v>105</v>
      </c>
      <c r="G56" s="53">
        <f>G57+G58+G59</f>
        <v>868.1</v>
      </c>
      <c r="H56" s="53">
        <f t="shared" ref="H56:J56" si="23">H57+H58+H59</f>
        <v>1138.76</v>
      </c>
      <c r="I56" s="53">
        <f t="shared" si="23"/>
        <v>1307.5</v>
      </c>
      <c r="J56" s="53">
        <f t="shared" si="23"/>
        <v>1116.5899999999999</v>
      </c>
      <c r="K56" s="4">
        <f t="shared" si="13"/>
        <v>128.62458242138001</v>
      </c>
      <c r="L56" s="4">
        <f>J56/I56*100</f>
        <v>85.39885277246654</v>
      </c>
    </row>
    <row r="57" spans="2:12" x14ac:dyDescent="0.25">
      <c r="B57" s="7"/>
      <c r="C57" s="21"/>
      <c r="D57" s="8"/>
      <c r="E57" s="7">
        <v>3292</v>
      </c>
      <c r="F57" s="7" t="s">
        <v>106</v>
      </c>
      <c r="G57" s="53">
        <v>400.12</v>
      </c>
      <c r="H57" s="53">
        <v>422.06</v>
      </c>
      <c r="I57" s="53">
        <v>422.05</v>
      </c>
      <c r="J57" s="78">
        <v>400.13</v>
      </c>
      <c r="K57" s="4">
        <f t="shared" si="13"/>
        <v>100.00249925022493</v>
      </c>
      <c r="L57" s="4">
        <f t="shared" si="14"/>
        <v>94.806302570785448</v>
      </c>
    </row>
    <row r="58" spans="2:12" x14ac:dyDescent="0.25">
      <c r="B58" s="7"/>
      <c r="C58" s="21"/>
      <c r="D58" s="8"/>
      <c r="E58" s="7">
        <v>3293</v>
      </c>
      <c r="F58" s="7" t="s">
        <v>107</v>
      </c>
      <c r="G58" s="53">
        <v>189</v>
      </c>
      <c r="H58" s="53">
        <v>398.17</v>
      </c>
      <c r="I58" s="53">
        <v>500</v>
      </c>
      <c r="J58" s="78">
        <v>385.37</v>
      </c>
      <c r="K58" s="4">
        <f t="shared" si="13"/>
        <v>203.89947089947088</v>
      </c>
      <c r="L58" s="4">
        <f t="shared" si="14"/>
        <v>77.073999999999998</v>
      </c>
    </row>
    <row r="59" spans="2:12" x14ac:dyDescent="0.25">
      <c r="B59" s="7"/>
      <c r="C59" s="21"/>
      <c r="D59" s="8"/>
      <c r="E59" s="7">
        <v>3299</v>
      </c>
      <c r="F59" s="7" t="s">
        <v>105</v>
      </c>
      <c r="G59" s="53">
        <v>278.98</v>
      </c>
      <c r="H59" s="53">
        <v>318.52999999999997</v>
      </c>
      <c r="I59" s="53">
        <v>385.45</v>
      </c>
      <c r="J59" s="78">
        <v>331.09</v>
      </c>
      <c r="K59" s="4">
        <f t="shared" si="13"/>
        <v>118.67875833393073</v>
      </c>
      <c r="L59" s="4">
        <f t="shared" si="14"/>
        <v>85.897003502399798</v>
      </c>
    </row>
    <row r="60" spans="2:12" x14ac:dyDescent="0.25">
      <c r="B60" s="7"/>
      <c r="C60" s="21">
        <v>34</v>
      </c>
      <c r="D60" s="31"/>
      <c r="E60" s="21"/>
      <c r="F60" s="21" t="s">
        <v>108</v>
      </c>
      <c r="G60" s="77">
        <f>G61</f>
        <v>347.02</v>
      </c>
      <c r="H60" s="77">
        <f t="shared" ref="H60:J61" si="24">H61</f>
        <v>504.35</v>
      </c>
      <c r="I60" s="77">
        <f t="shared" si="24"/>
        <v>504.35</v>
      </c>
      <c r="J60" s="77">
        <f t="shared" si="24"/>
        <v>374.59</v>
      </c>
      <c r="K60" s="32">
        <f t="shared" si="13"/>
        <v>107.94478704397442</v>
      </c>
      <c r="L60" s="32">
        <f t="shared" si="14"/>
        <v>74.271835035193803</v>
      </c>
    </row>
    <row r="61" spans="2:12" x14ac:dyDescent="0.25">
      <c r="B61" s="7"/>
      <c r="C61" s="21"/>
      <c r="D61" s="7">
        <v>343</v>
      </c>
      <c r="E61" s="7"/>
      <c r="F61" s="7" t="s">
        <v>109</v>
      </c>
      <c r="G61" s="53">
        <f>G62</f>
        <v>347.02</v>
      </c>
      <c r="H61" s="53">
        <f t="shared" si="24"/>
        <v>504.35</v>
      </c>
      <c r="I61" s="53">
        <f t="shared" si="24"/>
        <v>504.35</v>
      </c>
      <c r="J61" s="53">
        <f t="shared" si="24"/>
        <v>374.59</v>
      </c>
      <c r="K61" s="4">
        <f t="shared" si="13"/>
        <v>107.94478704397442</v>
      </c>
      <c r="L61" s="4">
        <f t="shared" si="14"/>
        <v>74.271835035193803</v>
      </c>
    </row>
    <row r="62" spans="2:12" x14ac:dyDescent="0.25">
      <c r="B62" s="7"/>
      <c r="C62" s="21"/>
      <c r="D62" s="8"/>
      <c r="E62" s="7">
        <v>3431</v>
      </c>
      <c r="F62" s="7" t="s">
        <v>110</v>
      </c>
      <c r="G62" s="53">
        <v>347.02</v>
      </c>
      <c r="H62" s="53">
        <v>504.35</v>
      </c>
      <c r="I62" s="53">
        <v>504.35</v>
      </c>
      <c r="J62" s="78">
        <v>374.59</v>
      </c>
      <c r="K62" s="4">
        <f t="shared" si="13"/>
        <v>107.94478704397442</v>
      </c>
      <c r="L62" s="4">
        <f t="shared" si="14"/>
        <v>74.271835035193803</v>
      </c>
    </row>
    <row r="63" spans="2:12" x14ac:dyDescent="0.25">
      <c r="B63" s="9">
        <v>4</v>
      </c>
      <c r="C63" s="9"/>
      <c r="D63" s="9"/>
      <c r="E63" s="9"/>
      <c r="F63" s="19" t="s">
        <v>5</v>
      </c>
      <c r="G63" s="53">
        <f>G64</f>
        <v>11789.35</v>
      </c>
      <c r="H63" s="53">
        <f t="shared" ref="H63:J63" si="25">H64</f>
        <v>24155.55</v>
      </c>
      <c r="I63" s="53">
        <f t="shared" si="25"/>
        <v>28794.41</v>
      </c>
      <c r="J63" s="53">
        <f t="shared" si="25"/>
        <v>20296.489999999998</v>
      </c>
      <c r="K63" s="4">
        <f>J63/G63*100</f>
        <v>172.15953381653779</v>
      </c>
      <c r="L63" s="4">
        <f t="shared" si="14"/>
        <v>70.487605059454239</v>
      </c>
    </row>
    <row r="64" spans="2:12" ht="25.5" x14ac:dyDescent="0.25">
      <c r="B64" s="10"/>
      <c r="C64" s="6">
        <v>42</v>
      </c>
      <c r="D64" s="6"/>
      <c r="E64" s="6"/>
      <c r="F64" s="19" t="s">
        <v>111</v>
      </c>
      <c r="G64" s="77">
        <f>G65+G67+G69</f>
        <v>11789.35</v>
      </c>
      <c r="H64" s="77">
        <f t="shared" ref="H64:J64" si="26">H65+H67</f>
        <v>24155.55</v>
      </c>
      <c r="I64" s="77">
        <f t="shared" si="26"/>
        <v>28794.41</v>
      </c>
      <c r="J64" s="77">
        <f t="shared" si="26"/>
        <v>20296.489999999998</v>
      </c>
      <c r="K64" s="32">
        <f t="shared" si="13"/>
        <v>172.15953381653779</v>
      </c>
      <c r="L64" s="32">
        <f t="shared" si="14"/>
        <v>70.487605059454239</v>
      </c>
    </row>
    <row r="65" spans="2:12" x14ac:dyDescent="0.25">
      <c r="B65" s="10"/>
      <c r="C65" s="10"/>
      <c r="D65" s="7">
        <v>422</v>
      </c>
      <c r="E65" s="7"/>
      <c r="F65" s="7" t="s">
        <v>112</v>
      </c>
      <c r="G65" s="53">
        <f>G66</f>
        <v>1728.95</v>
      </c>
      <c r="H65" s="53">
        <f t="shared" ref="H65:J65" si="27">H66</f>
        <v>13537.73</v>
      </c>
      <c r="I65" s="53">
        <f t="shared" si="27"/>
        <v>13537.73</v>
      </c>
      <c r="J65" s="53">
        <f t="shared" si="27"/>
        <v>8531.6299999999992</v>
      </c>
      <c r="K65" s="4">
        <f t="shared" si="13"/>
        <v>493.45730067381936</v>
      </c>
      <c r="L65" s="4">
        <f t="shared" si="14"/>
        <v>63.021126880208122</v>
      </c>
    </row>
    <row r="66" spans="2:12" x14ac:dyDescent="0.25">
      <c r="B66" s="10"/>
      <c r="C66" s="10"/>
      <c r="D66" s="7"/>
      <c r="E66" s="7">
        <v>4221</v>
      </c>
      <c r="F66" s="7" t="s">
        <v>113</v>
      </c>
      <c r="G66" s="53">
        <v>1728.95</v>
      </c>
      <c r="H66" s="53">
        <v>13537.73</v>
      </c>
      <c r="I66" s="54">
        <v>13537.73</v>
      </c>
      <c r="J66" s="78">
        <v>8531.6299999999992</v>
      </c>
      <c r="K66" s="4">
        <f t="shared" si="13"/>
        <v>493.45730067381936</v>
      </c>
      <c r="L66" s="4">
        <f t="shared" si="14"/>
        <v>63.021126880208122</v>
      </c>
    </row>
    <row r="67" spans="2:12" x14ac:dyDescent="0.25">
      <c r="B67" s="10"/>
      <c r="C67" s="10"/>
      <c r="D67" s="7">
        <v>424</v>
      </c>
      <c r="E67" s="7"/>
      <c r="F67" s="7" t="s">
        <v>115</v>
      </c>
      <c r="G67" s="53">
        <f>G68</f>
        <v>9562.69</v>
      </c>
      <c r="H67" s="53">
        <f t="shared" ref="H67" si="28">H68</f>
        <v>10617.82</v>
      </c>
      <c r="I67" s="53">
        <f t="shared" ref="I67" si="29">I68</f>
        <v>15256.68</v>
      </c>
      <c r="J67" s="53">
        <f t="shared" ref="J67" si="30">J68</f>
        <v>11764.86</v>
      </c>
      <c r="K67" s="4">
        <f t="shared" si="13"/>
        <v>123.02877119304296</v>
      </c>
      <c r="L67" s="4">
        <f t="shared" si="14"/>
        <v>77.112844996421231</v>
      </c>
    </row>
    <row r="68" spans="2:12" x14ac:dyDescent="0.25">
      <c r="B68" s="10"/>
      <c r="C68" s="10"/>
      <c r="D68" s="7"/>
      <c r="E68" s="7">
        <v>4241</v>
      </c>
      <c r="F68" s="7" t="s">
        <v>114</v>
      </c>
      <c r="G68" s="53">
        <v>9562.69</v>
      </c>
      <c r="H68" s="53">
        <v>10617.82</v>
      </c>
      <c r="I68" s="54">
        <v>15256.68</v>
      </c>
      <c r="J68" s="78">
        <v>11764.86</v>
      </c>
      <c r="K68" s="4">
        <f t="shared" si="13"/>
        <v>123.02877119304296</v>
      </c>
      <c r="L68" s="4">
        <f t="shared" si="14"/>
        <v>77.112844996421231</v>
      </c>
    </row>
    <row r="69" spans="2:12" x14ac:dyDescent="0.25">
      <c r="B69" s="62"/>
      <c r="C69" s="62"/>
      <c r="D69" s="63">
        <v>426</v>
      </c>
      <c r="E69" s="62"/>
      <c r="F69" s="62" t="s">
        <v>151</v>
      </c>
      <c r="G69" s="62">
        <f>G70</f>
        <v>497.71</v>
      </c>
      <c r="H69" s="62"/>
      <c r="I69" s="62"/>
      <c r="J69" s="62"/>
      <c r="K69" s="4">
        <f t="shared" si="13"/>
        <v>0</v>
      </c>
      <c r="L69" s="62"/>
    </row>
    <row r="70" spans="2:12" x14ac:dyDescent="0.25">
      <c r="B70" s="62"/>
      <c r="C70" s="62"/>
      <c r="D70" s="62"/>
      <c r="E70" s="63">
        <v>4262</v>
      </c>
      <c r="F70" s="62" t="s">
        <v>152</v>
      </c>
      <c r="G70" s="62">
        <v>497.71</v>
      </c>
      <c r="H70" s="62"/>
      <c r="I70" s="62"/>
      <c r="J70" s="62"/>
      <c r="K70" s="4">
        <f t="shared" si="13"/>
        <v>0</v>
      </c>
      <c r="L70" s="62"/>
    </row>
    <row r="72" spans="2:12" x14ac:dyDescent="0.25">
      <c r="J72" s="91" t="s">
        <v>153</v>
      </c>
      <c r="K72" s="91"/>
    </row>
    <row r="74" spans="2:12" x14ac:dyDescent="0.25">
      <c r="J74" s="89"/>
      <c r="K74" s="89"/>
    </row>
    <row r="75" spans="2:12" x14ac:dyDescent="0.25">
      <c r="J75" s="92" t="s">
        <v>154</v>
      </c>
      <c r="K75" s="92"/>
    </row>
  </sheetData>
  <mergeCells count="9">
    <mergeCell ref="B2:L2"/>
    <mergeCell ref="B4:L4"/>
    <mergeCell ref="B6:L6"/>
    <mergeCell ref="J72:K72"/>
    <mergeCell ref="J75:K75"/>
    <mergeCell ref="B8:F8"/>
    <mergeCell ref="B9:F9"/>
    <mergeCell ref="B30:F30"/>
    <mergeCell ref="B31:F31"/>
  </mergeCells>
  <pageMargins left="0.7" right="0.7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0"/>
  <sheetViews>
    <sheetView workbookViewId="0">
      <selection activeCell="F17" sqref="F17:G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21" t="s">
        <v>36</v>
      </c>
      <c r="C2" s="121"/>
      <c r="D2" s="121"/>
      <c r="E2" s="121"/>
      <c r="F2" s="121"/>
      <c r="G2" s="121"/>
      <c r="H2" s="121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5" t="s">
        <v>6</v>
      </c>
      <c r="C4" s="35" t="s">
        <v>145</v>
      </c>
      <c r="D4" s="35" t="s">
        <v>142</v>
      </c>
      <c r="E4" s="35" t="s">
        <v>143</v>
      </c>
      <c r="F4" s="35" t="s">
        <v>144</v>
      </c>
      <c r="G4" s="35" t="s">
        <v>16</v>
      </c>
      <c r="H4" s="35" t="s">
        <v>47</v>
      </c>
    </row>
    <row r="5" spans="2:8" x14ac:dyDescent="0.25">
      <c r="B5" s="35">
        <v>1</v>
      </c>
      <c r="C5" s="35">
        <v>2</v>
      </c>
      <c r="D5" s="35">
        <v>3</v>
      </c>
      <c r="E5" s="35">
        <v>4</v>
      </c>
      <c r="F5" s="35">
        <v>5</v>
      </c>
      <c r="G5" s="35" t="s">
        <v>18</v>
      </c>
      <c r="H5" s="35" t="s">
        <v>19</v>
      </c>
    </row>
    <row r="6" spans="2:8" x14ac:dyDescent="0.25">
      <c r="B6" s="6" t="s">
        <v>35</v>
      </c>
      <c r="C6" s="77">
        <f>C7+C8+C9+C10</f>
        <v>63594.920000000006</v>
      </c>
      <c r="D6" s="77">
        <f t="shared" ref="D6:F6" si="0">D7+D8+D9+D10</f>
        <v>88148.41</v>
      </c>
      <c r="E6" s="77">
        <f t="shared" si="0"/>
        <v>92926.709999999992</v>
      </c>
      <c r="F6" s="77">
        <f t="shared" si="0"/>
        <v>82916.66</v>
      </c>
      <c r="G6" s="32">
        <f>F6/C6*100</f>
        <v>130.38252111961143</v>
      </c>
      <c r="H6" s="32">
        <f>F6/E6*100</f>
        <v>89.228016358267723</v>
      </c>
    </row>
    <row r="7" spans="2:8" x14ac:dyDescent="0.25">
      <c r="B7" s="56" t="s">
        <v>33</v>
      </c>
      <c r="C7" s="53">
        <v>53023.41</v>
      </c>
      <c r="D7" s="53">
        <v>68644.240000000005</v>
      </c>
      <c r="E7" s="53">
        <v>68565.98</v>
      </c>
      <c r="F7" s="78">
        <v>63624.61</v>
      </c>
      <c r="G7" s="4">
        <f t="shared" ref="G7:G15" si="1">F7/C7*100</f>
        <v>119.99343308927131</v>
      </c>
      <c r="H7" s="80">
        <f>F7/E7*100</f>
        <v>92.793262781338498</v>
      </c>
    </row>
    <row r="8" spans="2:8" x14ac:dyDescent="0.25">
      <c r="B8" s="55" t="s">
        <v>117</v>
      </c>
      <c r="C8" s="53">
        <v>3172.21</v>
      </c>
      <c r="D8" s="53">
        <v>4241.05</v>
      </c>
      <c r="E8" s="53">
        <v>4458.75</v>
      </c>
      <c r="F8" s="78">
        <v>3486</v>
      </c>
      <c r="G8" s="4">
        <f t="shared" si="1"/>
        <v>109.89184196506537</v>
      </c>
      <c r="H8" s="80">
        <f t="shared" ref="H8:H14" si="2">F8/E8*100</f>
        <v>78.183347350714882</v>
      </c>
    </row>
    <row r="9" spans="2:8" x14ac:dyDescent="0.25">
      <c r="B9" s="55" t="s">
        <v>118</v>
      </c>
      <c r="C9" s="53">
        <v>6901.59</v>
      </c>
      <c r="D9" s="53">
        <v>15263.12</v>
      </c>
      <c r="E9" s="53">
        <v>19901.98</v>
      </c>
      <c r="F9" s="78">
        <v>15506.05</v>
      </c>
      <c r="G9" s="4">
        <f t="shared" si="1"/>
        <v>224.67358970903803</v>
      </c>
      <c r="H9" s="80">
        <f t="shared" si="2"/>
        <v>77.912097188319947</v>
      </c>
    </row>
    <row r="10" spans="2:8" x14ac:dyDescent="0.25">
      <c r="B10" s="55" t="s">
        <v>119</v>
      </c>
      <c r="C10" s="53">
        <v>497.71</v>
      </c>
      <c r="D10" s="53"/>
      <c r="E10" s="53"/>
      <c r="F10" s="78">
        <v>300</v>
      </c>
      <c r="G10" s="4">
        <f t="shared" si="1"/>
        <v>60.276064374836757</v>
      </c>
      <c r="H10" s="80"/>
    </row>
    <row r="11" spans="2:8" ht="15.75" customHeight="1" x14ac:dyDescent="0.25">
      <c r="B11" s="6" t="s">
        <v>34</v>
      </c>
      <c r="C11" s="77">
        <f>C12+C13+C14+C15</f>
        <v>64277.170000000006</v>
      </c>
      <c r="D11" s="77">
        <f t="shared" ref="D11:F11" si="3">D12+D13+D14+D15</f>
        <v>88603.09</v>
      </c>
      <c r="E11" s="77">
        <f t="shared" si="3"/>
        <v>93381.39</v>
      </c>
      <c r="F11" s="77">
        <f t="shared" si="3"/>
        <v>77368.489999999991</v>
      </c>
      <c r="G11" s="32">
        <f>F11/C11*100</f>
        <v>120.36698255383673</v>
      </c>
      <c r="H11" s="87">
        <f t="shared" si="2"/>
        <v>82.852150733674009</v>
      </c>
    </row>
    <row r="12" spans="2:8" ht="15.75" customHeight="1" x14ac:dyDescent="0.25">
      <c r="B12" s="56" t="s">
        <v>33</v>
      </c>
      <c r="C12" s="53">
        <v>53757.33</v>
      </c>
      <c r="D12" s="53">
        <v>68644.23</v>
      </c>
      <c r="E12" s="53">
        <v>68565.990000000005</v>
      </c>
      <c r="F12" s="78">
        <v>62109.18</v>
      </c>
      <c r="G12" s="4">
        <f t="shared" si="1"/>
        <v>115.53620687634599</v>
      </c>
      <c r="H12" s="80">
        <f t="shared" si="2"/>
        <v>90.583071869887675</v>
      </c>
    </row>
    <row r="13" spans="2:8" x14ac:dyDescent="0.25">
      <c r="B13" s="55" t="s">
        <v>117</v>
      </c>
      <c r="C13" s="53">
        <v>2451.87</v>
      </c>
      <c r="D13" s="53">
        <v>4695.74</v>
      </c>
      <c r="E13" s="53">
        <v>4913.42</v>
      </c>
      <c r="F13" s="78">
        <v>3433.75</v>
      </c>
      <c r="G13" s="4">
        <f t="shared" si="1"/>
        <v>140.04616884255691</v>
      </c>
      <c r="H13" s="80">
        <f t="shared" si="2"/>
        <v>69.885130927134256</v>
      </c>
    </row>
    <row r="14" spans="2:8" x14ac:dyDescent="0.25">
      <c r="B14" s="55" t="s">
        <v>118</v>
      </c>
      <c r="C14" s="53">
        <v>6906.65</v>
      </c>
      <c r="D14" s="53">
        <v>15263.12</v>
      </c>
      <c r="E14" s="53">
        <v>19901.98</v>
      </c>
      <c r="F14" s="78">
        <v>11825.56</v>
      </c>
      <c r="G14" s="4">
        <f t="shared" si="1"/>
        <v>171.21991124495958</v>
      </c>
      <c r="H14" s="80">
        <f t="shared" si="2"/>
        <v>59.419012580657807</v>
      </c>
    </row>
    <row r="15" spans="2:8" x14ac:dyDescent="0.25">
      <c r="B15" s="55" t="s">
        <v>119</v>
      </c>
      <c r="C15" s="53">
        <v>1161.32</v>
      </c>
      <c r="D15" s="53"/>
      <c r="E15" s="53"/>
      <c r="F15" s="78"/>
      <c r="G15" s="4">
        <f t="shared" si="1"/>
        <v>0</v>
      </c>
      <c r="H15" s="80"/>
    </row>
    <row r="17" spans="6:7" x14ac:dyDescent="0.25">
      <c r="F17" s="91" t="s">
        <v>153</v>
      </c>
      <c r="G17" s="91"/>
    </row>
    <row r="19" spans="6:7" x14ac:dyDescent="0.25">
      <c r="F19" s="89"/>
      <c r="G19" s="89"/>
    </row>
    <row r="20" spans="6:7" x14ac:dyDescent="0.25">
      <c r="F20" s="92" t="s">
        <v>154</v>
      </c>
      <c r="G20" s="92"/>
    </row>
  </sheetData>
  <mergeCells count="3">
    <mergeCell ref="B2:H2"/>
    <mergeCell ref="F17:G17"/>
    <mergeCell ref="F20:G20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workbookViewId="0">
      <selection activeCell="E22" sqref="E2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21" t="s">
        <v>45</v>
      </c>
      <c r="C2" s="121"/>
      <c r="D2" s="121"/>
      <c r="E2" s="121"/>
      <c r="F2" s="121"/>
      <c r="G2" s="121"/>
      <c r="H2" s="121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5" t="s">
        <v>6</v>
      </c>
      <c r="C4" s="35" t="s">
        <v>146</v>
      </c>
      <c r="D4" s="35" t="s">
        <v>142</v>
      </c>
      <c r="E4" s="35" t="s">
        <v>143</v>
      </c>
      <c r="F4" s="35" t="s">
        <v>147</v>
      </c>
      <c r="G4" s="35" t="s">
        <v>16</v>
      </c>
      <c r="H4" s="35" t="s">
        <v>47</v>
      </c>
    </row>
    <row r="5" spans="2:8" x14ac:dyDescent="0.25">
      <c r="B5" s="35">
        <v>1</v>
      </c>
      <c r="C5" s="35">
        <v>2</v>
      </c>
      <c r="D5" s="35">
        <v>3</v>
      </c>
      <c r="E5" s="35">
        <v>4</v>
      </c>
      <c r="F5" s="35">
        <v>5</v>
      </c>
      <c r="G5" s="35" t="s">
        <v>18</v>
      </c>
      <c r="H5" s="35" t="s">
        <v>19</v>
      </c>
    </row>
    <row r="6" spans="2:8" ht="15.75" customHeight="1" x14ac:dyDescent="0.25">
      <c r="B6" s="6" t="s">
        <v>34</v>
      </c>
      <c r="C6" s="77">
        <f>C7</f>
        <v>64277.17</v>
      </c>
      <c r="D6" s="77">
        <f t="shared" ref="D6:F6" si="0">D7</f>
        <v>88603.09</v>
      </c>
      <c r="E6" s="77">
        <f t="shared" si="0"/>
        <v>93381.39</v>
      </c>
      <c r="F6" s="77">
        <f t="shared" si="0"/>
        <v>77368.490000000005</v>
      </c>
      <c r="G6" s="32">
        <f>F6/C6*100</f>
        <v>120.36698255383678</v>
      </c>
      <c r="H6" s="32">
        <f>F6/E6*100</f>
        <v>82.852150733674023</v>
      </c>
    </row>
    <row r="7" spans="2:8" ht="15.75" customHeight="1" x14ac:dyDescent="0.25">
      <c r="B7" s="6" t="s">
        <v>120</v>
      </c>
      <c r="C7" s="77">
        <f>C8</f>
        <v>64277.17</v>
      </c>
      <c r="D7" s="77">
        <f t="shared" ref="D7:F7" si="1">D8</f>
        <v>88603.09</v>
      </c>
      <c r="E7" s="77">
        <f t="shared" si="1"/>
        <v>93381.39</v>
      </c>
      <c r="F7" s="77">
        <f t="shared" si="1"/>
        <v>77368.490000000005</v>
      </c>
      <c r="G7" s="32">
        <f t="shared" ref="G7:G8" si="2">F7/C7*100</f>
        <v>120.36698255383678</v>
      </c>
      <c r="H7" s="32">
        <f t="shared" ref="H7:H8" si="3">F7/E7*100</f>
        <v>82.852150733674023</v>
      </c>
    </row>
    <row r="8" spans="2:8" x14ac:dyDescent="0.25">
      <c r="B8" s="12" t="s">
        <v>121</v>
      </c>
      <c r="C8" s="53">
        <v>64277.17</v>
      </c>
      <c r="D8" s="53">
        <v>88603.09</v>
      </c>
      <c r="E8" s="53">
        <v>93381.39</v>
      </c>
      <c r="F8" s="78">
        <v>77368.490000000005</v>
      </c>
      <c r="G8" s="4">
        <f t="shared" si="2"/>
        <v>120.36698255383678</v>
      </c>
      <c r="H8" s="4">
        <f t="shared" si="3"/>
        <v>82.852150733674023</v>
      </c>
    </row>
    <row r="11" spans="2:8" x14ac:dyDescent="0.25">
      <c r="F11" s="91" t="s">
        <v>153</v>
      </c>
      <c r="G11" s="91"/>
    </row>
    <row r="13" spans="2:8" x14ac:dyDescent="0.25">
      <c r="F13" s="89"/>
      <c r="G13" s="89"/>
    </row>
    <row r="14" spans="2:8" x14ac:dyDescent="0.25">
      <c r="F14" s="92" t="s">
        <v>154</v>
      </c>
      <c r="G14" s="92"/>
    </row>
  </sheetData>
  <mergeCells count="3">
    <mergeCell ref="B2:H2"/>
    <mergeCell ref="F11:G11"/>
    <mergeCell ref="F14:G14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"/>
  <sheetViews>
    <sheetView workbookViewId="0">
      <selection activeCell="K8" sqref="K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25">
      <c r="B2" s="121" t="s">
        <v>62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2:12" ht="15.75" customHeight="1" x14ac:dyDescent="0.25">
      <c r="B3" s="121" t="s">
        <v>37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25">
      <c r="B5" s="118" t="s">
        <v>6</v>
      </c>
      <c r="C5" s="119"/>
      <c r="D5" s="119"/>
      <c r="E5" s="119"/>
      <c r="F5" s="120"/>
      <c r="G5" s="36" t="s">
        <v>65</v>
      </c>
      <c r="H5" s="35" t="s">
        <v>66</v>
      </c>
      <c r="I5" s="36" t="s">
        <v>67</v>
      </c>
      <c r="J5" s="36" t="s">
        <v>68</v>
      </c>
      <c r="K5" s="36" t="s">
        <v>16</v>
      </c>
      <c r="L5" s="36" t="s">
        <v>47</v>
      </c>
    </row>
    <row r="6" spans="2:12" x14ac:dyDescent="0.25">
      <c r="B6" s="118">
        <v>1</v>
      </c>
      <c r="C6" s="119"/>
      <c r="D6" s="119"/>
      <c r="E6" s="119"/>
      <c r="F6" s="120"/>
      <c r="G6" s="36">
        <v>2</v>
      </c>
      <c r="H6" s="36">
        <v>3</v>
      </c>
      <c r="I6" s="36">
        <v>4</v>
      </c>
      <c r="J6" s="36">
        <v>5</v>
      </c>
      <c r="K6" s="36" t="s">
        <v>18</v>
      </c>
      <c r="L6" s="36" t="s">
        <v>19</v>
      </c>
    </row>
    <row r="7" spans="2:12" ht="25.5" x14ac:dyDescent="0.25">
      <c r="B7" s="6">
        <v>8</v>
      </c>
      <c r="C7" s="6"/>
      <c r="D7" s="6"/>
      <c r="E7" s="6"/>
      <c r="F7" s="6" t="s">
        <v>8</v>
      </c>
      <c r="G7" s="4"/>
      <c r="H7" s="4"/>
      <c r="I7" s="4"/>
      <c r="J7" s="26"/>
      <c r="K7" s="26"/>
      <c r="L7" s="26"/>
    </row>
    <row r="8" spans="2:12" x14ac:dyDescent="0.25">
      <c r="B8" s="6"/>
      <c r="C8" s="10">
        <v>84</v>
      </c>
      <c r="D8" s="10"/>
      <c r="E8" s="10"/>
      <c r="F8" s="10" t="s">
        <v>13</v>
      </c>
      <c r="G8" s="4"/>
      <c r="H8" s="4"/>
      <c r="I8" s="4"/>
      <c r="J8" s="26"/>
      <c r="K8" s="26"/>
      <c r="L8" s="26"/>
    </row>
    <row r="9" spans="2:12" ht="51" x14ac:dyDescent="0.25">
      <c r="B9" s="7"/>
      <c r="C9" s="7"/>
      <c r="D9" s="7">
        <v>841</v>
      </c>
      <c r="E9" s="7"/>
      <c r="F9" s="27" t="s">
        <v>38</v>
      </c>
      <c r="G9" s="4"/>
      <c r="H9" s="4"/>
      <c r="I9" s="4"/>
      <c r="J9" s="26"/>
      <c r="K9" s="26"/>
      <c r="L9" s="26"/>
    </row>
    <row r="10" spans="2:12" ht="25.5" x14ac:dyDescent="0.25">
      <c r="B10" s="7"/>
      <c r="C10" s="7"/>
      <c r="D10" s="7"/>
      <c r="E10" s="7">
        <v>8413</v>
      </c>
      <c r="F10" s="27" t="s">
        <v>39</v>
      </c>
      <c r="G10" s="4"/>
      <c r="H10" s="4"/>
      <c r="I10" s="4"/>
      <c r="J10" s="26"/>
      <c r="K10" s="26"/>
      <c r="L10" s="26"/>
    </row>
    <row r="11" spans="2:12" x14ac:dyDescent="0.25">
      <c r="B11" s="7"/>
      <c r="C11" s="7"/>
      <c r="D11" s="7"/>
      <c r="E11" s="8" t="s">
        <v>22</v>
      </c>
      <c r="F11" s="12"/>
      <c r="G11" s="4"/>
      <c r="H11" s="4"/>
      <c r="I11" s="4"/>
      <c r="J11" s="26"/>
      <c r="K11" s="26"/>
      <c r="L11" s="26"/>
    </row>
    <row r="12" spans="2:12" ht="25.5" x14ac:dyDescent="0.25">
      <c r="B12" s="9">
        <v>5</v>
      </c>
      <c r="C12" s="9"/>
      <c r="D12" s="9"/>
      <c r="E12" s="9"/>
      <c r="F12" s="19" t="s">
        <v>9</v>
      </c>
      <c r="G12" s="4"/>
      <c r="H12" s="4"/>
      <c r="I12" s="4"/>
      <c r="J12" s="26"/>
      <c r="K12" s="26"/>
      <c r="L12" s="26"/>
    </row>
    <row r="13" spans="2:12" ht="25.5" x14ac:dyDescent="0.25">
      <c r="B13" s="10"/>
      <c r="C13" s="10">
        <v>54</v>
      </c>
      <c r="D13" s="10"/>
      <c r="E13" s="10"/>
      <c r="F13" s="20" t="s">
        <v>14</v>
      </c>
      <c r="G13" s="4"/>
      <c r="H13" s="4"/>
      <c r="I13" s="5"/>
      <c r="J13" s="26"/>
      <c r="K13" s="26"/>
      <c r="L13" s="26"/>
    </row>
    <row r="14" spans="2:12" ht="63.75" x14ac:dyDescent="0.25">
      <c r="B14" s="10"/>
      <c r="C14" s="10"/>
      <c r="D14" s="10">
        <v>541</v>
      </c>
      <c r="E14" s="27"/>
      <c r="F14" s="27" t="s">
        <v>40</v>
      </c>
      <c r="G14" s="4"/>
      <c r="H14" s="4"/>
      <c r="I14" s="5"/>
      <c r="J14" s="26"/>
      <c r="K14" s="26"/>
      <c r="L14" s="26"/>
    </row>
    <row r="15" spans="2:12" ht="38.25" x14ac:dyDescent="0.25">
      <c r="B15" s="10"/>
      <c r="C15" s="10"/>
      <c r="D15" s="10"/>
      <c r="E15" s="27">
        <v>5413</v>
      </c>
      <c r="F15" s="27" t="s">
        <v>41</v>
      </c>
      <c r="G15" s="4"/>
      <c r="H15" s="4"/>
      <c r="I15" s="5"/>
      <c r="J15" s="26"/>
      <c r="K15" s="26"/>
      <c r="L15" s="26"/>
    </row>
    <row r="16" spans="2:12" x14ac:dyDescent="0.25">
      <c r="B16" s="11" t="s">
        <v>15</v>
      </c>
      <c r="C16" s="9"/>
      <c r="D16" s="9"/>
      <c r="E16" s="9"/>
      <c r="F16" s="19" t="s">
        <v>22</v>
      </c>
      <c r="G16" s="4"/>
      <c r="H16" s="4"/>
      <c r="I16" s="4"/>
      <c r="J16" s="26"/>
      <c r="K16" s="26"/>
      <c r="L16" s="26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workbookViewId="0">
      <selection activeCell="F12" sqref="F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21" t="s">
        <v>42</v>
      </c>
      <c r="C2" s="121"/>
      <c r="D2" s="121"/>
      <c r="E2" s="121"/>
      <c r="F2" s="121"/>
      <c r="G2" s="121"/>
      <c r="H2" s="121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5" t="s">
        <v>6</v>
      </c>
      <c r="C4" s="35" t="s">
        <v>71</v>
      </c>
      <c r="D4" s="35" t="s">
        <v>66</v>
      </c>
      <c r="E4" s="35" t="s">
        <v>67</v>
      </c>
      <c r="F4" s="35" t="s">
        <v>68</v>
      </c>
      <c r="G4" s="35" t="s">
        <v>16</v>
      </c>
      <c r="H4" s="35" t="s">
        <v>47</v>
      </c>
    </row>
    <row r="5" spans="2:8" x14ac:dyDescent="0.25">
      <c r="B5" s="35">
        <v>1</v>
      </c>
      <c r="C5" s="35">
        <v>2</v>
      </c>
      <c r="D5" s="35">
        <v>3</v>
      </c>
      <c r="E5" s="35">
        <v>4</v>
      </c>
      <c r="F5" s="35">
        <v>5</v>
      </c>
      <c r="G5" s="35" t="s">
        <v>18</v>
      </c>
      <c r="H5" s="35" t="s">
        <v>19</v>
      </c>
    </row>
    <row r="6" spans="2:8" x14ac:dyDescent="0.25">
      <c r="B6" s="6" t="s">
        <v>43</v>
      </c>
      <c r="C6" s="4"/>
      <c r="D6" s="4"/>
      <c r="E6" s="5"/>
      <c r="F6" s="26"/>
      <c r="G6" s="26"/>
      <c r="H6" s="26"/>
    </row>
    <row r="7" spans="2:8" x14ac:dyDescent="0.25">
      <c r="B7" s="6" t="s">
        <v>33</v>
      </c>
      <c r="C7" s="4"/>
      <c r="D7" s="4"/>
      <c r="E7" s="4"/>
      <c r="F7" s="26"/>
      <c r="G7" s="26"/>
      <c r="H7" s="26"/>
    </row>
    <row r="8" spans="2:8" x14ac:dyDescent="0.25">
      <c r="B8" s="30" t="s">
        <v>32</v>
      </c>
      <c r="C8" s="4"/>
      <c r="D8" s="4"/>
      <c r="E8" s="4"/>
      <c r="F8" s="26"/>
      <c r="G8" s="26"/>
      <c r="H8" s="26"/>
    </row>
    <row r="9" spans="2:8" x14ac:dyDescent="0.25">
      <c r="B9" s="29" t="s">
        <v>31</v>
      </c>
      <c r="C9" s="4"/>
      <c r="D9" s="4"/>
      <c r="E9" s="4"/>
      <c r="F9" s="26"/>
      <c r="G9" s="26"/>
      <c r="H9" s="26"/>
    </row>
    <row r="10" spans="2:8" x14ac:dyDescent="0.25">
      <c r="B10" s="29" t="s">
        <v>22</v>
      </c>
      <c r="C10" s="4"/>
      <c r="D10" s="4"/>
      <c r="E10" s="4"/>
      <c r="F10" s="26"/>
      <c r="G10" s="26"/>
      <c r="H10" s="26"/>
    </row>
    <row r="11" spans="2:8" x14ac:dyDescent="0.25">
      <c r="B11" s="6" t="s">
        <v>30</v>
      </c>
      <c r="C11" s="4"/>
      <c r="D11" s="4"/>
      <c r="E11" s="5"/>
      <c r="F11" s="26"/>
      <c r="G11" s="26"/>
      <c r="H11" s="26"/>
    </row>
    <row r="12" spans="2:8" x14ac:dyDescent="0.25">
      <c r="B12" s="28" t="s">
        <v>29</v>
      </c>
      <c r="C12" s="4"/>
      <c r="D12" s="4"/>
      <c r="E12" s="5"/>
      <c r="F12" s="26"/>
      <c r="G12" s="26"/>
      <c r="H12" s="26"/>
    </row>
    <row r="13" spans="2:8" x14ac:dyDescent="0.25">
      <c r="B13" s="6" t="s">
        <v>28</v>
      </c>
      <c r="C13" s="4"/>
      <c r="D13" s="4"/>
      <c r="E13" s="5"/>
      <c r="F13" s="26"/>
      <c r="G13" s="26"/>
      <c r="H13" s="26"/>
    </row>
    <row r="14" spans="2:8" x14ac:dyDescent="0.25">
      <c r="B14" s="28" t="s">
        <v>27</v>
      </c>
      <c r="C14" s="4"/>
      <c r="D14" s="4"/>
      <c r="E14" s="5"/>
      <c r="F14" s="26"/>
      <c r="G14" s="26"/>
      <c r="H14" s="26"/>
    </row>
    <row r="15" spans="2:8" x14ac:dyDescent="0.25">
      <c r="B15" s="10" t="s">
        <v>15</v>
      </c>
      <c r="C15" s="4"/>
      <c r="D15" s="4"/>
      <c r="E15" s="5"/>
      <c r="F15" s="26"/>
      <c r="G15" s="26"/>
      <c r="H15" s="26"/>
    </row>
    <row r="16" spans="2:8" x14ac:dyDescent="0.25">
      <c r="B16" s="28"/>
      <c r="C16" s="4"/>
      <c r="D16" s="4"/>
      <c r="E16" s="5"/>
      <c r="F16" s="26"/>
      <c r="G16" s="26"/>
      <c r="H16" s="26"/>
    </row>
    <row r="17" spans="2:8" ht="15.75" customHeight="1" x14ac:dyDescent="0.25">
      <c r="B17" s="6" t="s">
        <v>44</v>
      </c>
      <c r="C17" s="4"/>
      <c r="D17" s="4"/>
      <c r="E17" s="5"/>
      <c r="F17" s="26"/>
      <c r="G17" s="26"/>
      <c r="H17" s="26"/>
    </row>
    <row r="18" spans="2:8" ht="15.75" customHeight="1" x14ac:dyDescent="0.25">
      <c r="B18" s="6" t="s">
        <v>33</v>
      </c>
      <c r="C18" s="4"/>
      <c r="D18" s="4"/>
      <c r="E18" s="4"/>
      <c r="F18" s="26"/>
      <c r="G18" s="26"/>
      <c r="H18" s="26"/>
    </row>
    <row r="19" spans="2:8" x14ac:dyDescent="0.25">
      <c r="B19" s="30" t="s">
        <v>32</v>
      </c>
      <c r="C19" s="4"/>
      <c r="D19" s="4"/>
      <c r="E19" s="4"/>
      <c r="F19" s="26"/>
      <c r="G19" s="26"/>
      <c r="H19" s="26"/>
    </row>
    <row r="20" spans="2:8" x14ac:dyDescent="0.25">
      <c r="B20" s="29" t="s">
        <v>31</v>
      </c>
      <c r="C20" s="4"/>
      <c r="D20" s="4"/>
      <c r="E20" s="4"/>
      <c r="F20" s="26"/>
      <c r="G20" s="26"/>
      <c r="H20" s="26"/>
    </row>
    <row r="21" spans="2:8" x14ac:dyDescent="0.25">
      <c r="B21" s="29" t="s">
        <v>22</v>
      </c>
      <c r="C21" s="4"/>
      <c r="D21" s="4"/>
      <c r="E21" s="4"/>
      <c r="F21" s="26"/>
      <c r="G21" s="26"/>
      <c r="H21" s="26"/>
    </row>
    <row r="22" spans="2:8" x14ac:dyDescent="0.25">
      <c r="B22" s="6" t="s">
        <v>30</v>
      </c>
      <c r="C22" s="4"/>
      <c r="D22" s="4"/>
      <c r="E22" s="5"/>
      <c r="F22" s="26"/>
      <c r="G22" s="26"/>
      <c r="H22" s="26"/>
    </row>
    <row r="23" spans="2:8" x14ac:dyDescent="0.25">
      <c r="B23" s="28" t="s">
        <v>29</v>
      </c>
      <c r="C23" s="4"/>
      <c r="D23" s="4"/>
      <c r="E23" s="5"/>
      <c r="F23" s="26"/>
      <c r="G23" s="26"/>
      <c r="H23" s="26"/>
    </row>
    <row r="24" spans="2:8" x14ac:dyDescent="0.25">
      <c r="B24" s="6" t="s">
        <v>28</v>
      </c>
      <c r="C24" s="4"/>
      <c r="D24" s="4"/>
      <c r="E24" s="5"/>
      <c r="F24" s="26"/>
      <c r="G24" s="26"/>
      <c r="H24" s="26"/>
    </row>
    <row r="25" spans="2:8" x14ac:dyDescent="0.25">
      <c r="B25" s="28" t="s">
        <v>27</v>
      </c>
      <c r="C25" s="4"/>
      <c r="D25" s="4"/>
      <c r="E25" s="5"/>
      <c r="F25" s="26"/>
      <c r="G25" s="26"/>
      <c r="H25" s="26"/>
    </row>
    <row r="26" spans="2:8" x14ac:dyDescent="0.25">
      <c r="B26" s="10" t="s">
        <v>15</v>
      </c>
      <c r="C26" s="4"/>
      <c r="D26" s="4"/>
      <c r="E26" s="5"/>
      <c r="F26" s="26"/>
      <c r="G26" s="26"/>
      <c r="H26" s="26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5"/>
  <sheetViews>
    <sheetView tabSelected="1" topLeftCell="A43" workbookViewId="0">
      <selection activeCell="E42" sqref="E42"/>
    </sheetView>
  </sheetViews>
  <sheetFormatPr defaultRowHeight="12.75" x14ac:dyDescent="0.2"/>
  <cols>
    <col min="1" max="1" width="7.42578125" style="58" bestFit="1" customWidth="1"/>
    <col min="2" max="2" width="8.42578125" style="58" bestFit="1" customWidth="1"/>
    <col min="3" max="4" width="18.7109375" style="58" customWidth="1"/>
    <col min="5" max="5" width="42.85546875" style="58" bestFit="1" customWidth="1"/>
    <col min="6" max="8" width="25.28515625" style="58" customWidth="1"/>
    <col min="9" max="9" width="15.7109375" style="58" customWidth="1"/>
    <col min="10" max="16384" width="9.140625" style="58"/>
  </cols>
  <sheetData>
    <row r="1" spans="1:9" x14ac:dyDescent="0.2">
      <c r="A1" s="57"/>
      <c r="B1" s="57"/>
      <c r="C1" s="57"/>
      <c r="D1" s="57"/>
      <c r="E1" s="57"/>
      <c r="F1" s="57"/>
      <c r="G1" s="57"/>
      <c r="H1" s="57"/>
      <c r="I1" s="3"/>
    </row>
    <row r="2" spans="1:9" ht="18" customHeight="1" x14ac:dyDescent="0.2">
      <c r="A2" s="128" t="s">
        <v>10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2">
      <c r="A3" s="57"/>
      <c r="B3" s="57"/>
      <c r="C3" s="57"/>
      <c r="D3" s="57"/>
      <c r="E3" s="57"/>
      <c r="F3" s="57"/>
      <c r="G3" s="57"/>
      <c r="H3" s="57"/>
      <c r="I3" s="3"/>
    </row>
    <row r="4" spans="1:9" x14ac:dyDescent="0.2">
      <c r="A4" s="130" t="s">
        <v>63</v>
      </c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57"/>
      <c r="B5" s="57"/>
      <c r="C5" s="57"/>
      <c r="D5" s="57"/>
      <c r="E5" s="57"/>
      <c r="F5" s="57"/>
      <c r="G5" s="57"/>
      <c r="H5" s="57"/>
      <c r="I5" s="3"/>
    </row>
    <row r="6" spans="1:9" ht="25.5" x14ac:dyDescent="0.2">
      <c r="A6" s="118" t="s">
        <v>6</v>
      </c>
      <c r="B6" s="119"/>
      <c r="C6" s="119"/>
      <c r="D6" s="119"/>
      <c r="E6" s="120"/>
      <c r="F6" s="35" t="s">
        <v>142</v>
      </c>
      <c r="G6" s="35" t="s">
        <v>143</v>
      </c>
      <c r="H6" s="35" t="s">
        <v>149</v>
      </c>
      <c r="I6" s="35" t="s">
        <v>47</v>
      </c>
    </row>
    <row r="7" spans="1:9" ht="15.75" customHeight="1" x14ac:dyDescent="0.2">
      <c r="A7" s="118">
        <v>1</v>
      </c>
      <c r="B7" s="119"/>
      <c r="C7" s="119"/>
      <c r="D7" s="119"/>
      <c r="E7" s="120"/>
      <c r="F7" s="35">
        <v>2</v>
      </c>
      <c r="G7" s="35">
        <v>3</v>
      </c>
      <c r="H7" s="35">
        <v>4</v>
      </c>
      <c r="I7" s="35" t="s">
        <v>46</v>
      </c>
    </row>
    <row r="8" spans="1:9" ht="15.75" customHeight="1" x14ac:dyDescent="0.2">
      <c r="A8" s="122" t="s">
        <v>122</v>
      </c>
      <c r="B8" s="123"/>
      <c r="C8" s="124"/>
      <c r="D8" s="122" t="s">
        <v>128</v>
      </c>
      <c r="E8" s="124"/>
      <c r="F8" s="75">
        <f>F11+F66</f>
        <v>88603.1</v>
      </c>
      <c r="G8" s="75">
        <f>G11+G66</f>
        <v>93381.390000000014</v>
      </c>
      <c r="H8" s="75">
        <f>H11+H66</f>
        <v>77368.489999999991</v>
      </c>
      <c r="I8" s="81">
        <f>H8/G8*100</f>
        <v>82.852150733673994</v>
      </c>
    </row>
    <row r="9" spans="1:9" ht="15.75" customHeight="1" x14ac:dyDescent="0.2">
      <c r="A9" s="122" t="s">
        <v>123</v>
      </c>
      <c r="B9" s="123"/>
      <c r="C9" s="124"/>
      <c r="D9" s="122" t="s">
        <v>129</v>
      </c>
      <c r="E9" s="124"/>
      <c r="F9" s="75">
        <f>F11+F66</f>
        <v>88603.1</v>
      </c>
      <c r="G9" s="75">
        <f t="shared" ref="G9:H9" si="0">G11+G66</f>
        <v>93381.390000000014</v>
      </c>
      <c r="H9" s="75">
        <f t="shared" si="0"/>
        <v>77368.489999999991</v>
      </c>
      <c r="I9" s="81">
        <f t="shared" ref="I9:I59" si="1">H9/G9*100</f>
        <v>82.852150733673994</v>
      </c>
    </row>
    <row r="10" spans="1:9" ht="15.75" customHeight="1" x14ac:dyDescent="0.2">
      <c r="A10" s="122" t="s">
        <v>124</v>
      </c>
      <c r="B10" s="123"/>
      <c r="C10" s="124"/>
      <c r="D10" s="122" t="s">
        <v>130</v>
      </c>
      <c r="E10" s="124"/>
      <c r="F10" s="75">
        <f>F11+F66</f>
        <v>88603.1</v>
      </c>
      <c r="G10" s="75">
        <f t="shared" ref="G10:H10" si="2">G11+G66</f>
        <v>93381.390000000014</v>
      </c>
      <c r="H10" s="75">
        <f t="shared" si="2"/>
        <v>77368.489999999991</v>
      </c>
      <c r="I10" s="81">
        <f t="shared" si="1"/>
        <v>82.852150733673994</v>
      </c>
    </row>
    <row r="11" spans="1:9" ht="15.75" customHeight="1" x14ac:dyDescent="0.2">
      <c r="A11" s="122" t="s">
        <v>125</v>
      </c>
      <c r="B11" s="123"/>
      <c r="C11" s="124"/>
      <c r="D11" s="122" t="s">
        <v>131</v>
      </c>
      <c r="E11" s="124"/>
      <c r="F11" s="75">
        <f>F12+F38+F56+F61</f>
        <v>64447.55000000001</v>
      </c>
      <c r="G11" s="75">
        <f>G12+G38+G56+G61</f>
        <v>64586.98000000001</v>
      </c>
      <c r="H11" s="75">
        <f>H12+H38+H56+H61</f>
        <v>57071.999999999993</v>
      </c>
      <c r="I11" s="81">
        <f t="shared" si="1"/>
        <v>88.364558925034089</v>
      </c>
    </row>
    <row r="12" spans="1:9" s="65" customFormat="1" ht="12.75" customHeight="1" x14ac:dyDescent="0.2">
      <c r="A12" s="125" t="s">
        <v>126</v>
      </c>
      <c r="B12" s="126"/>
      <c r="C12" s="127"/>
      <c r="D12" s="131" t="s">
        <v>127</v>
      </c>
      <c r="E12" s="132"/>
      <c r="F12" s="73">
        <f>F13</f>
        <v>59353.640000000007</v>
      </c>
      <c r="G12" s="74">
        <f>G13</f>
        <v>59275.390000000007</v>
      </c>
      <c r="H12" s="74">
        <f>H13</f>
        <v>54152.079999999994</v>
      </c>
      <c r="I12" s="82">
        <f t="shared" si="1"/>
        <v>91.356767117010946</v>
      </c>
    </row>
    <row r="13" spans="1:9" x14ac:dyDescent="0.2">
      <c r="A13" s="59">
        <v>3</v>
      </c>
      <c r="B13" s="59"/>
      <c r="C13" s="60"/>
      <c r="D13" s="59"/>
      <c r="E13" s="60" t="s">
        <v>3</v>
      </c>
      <c r="F13" s="71">
        <f>F14+F21+F35</f>
        <v>59353.640000000007</v>
      </c>
      <c r="G13" s="71">
        <f t="shared" ref="G13:H13" si="3">G14+G21+G35</f>
        <v>59275.390000000007</v>
      </c>
      <c r="H13" s="71">
        <f t="shared" si="3"/>
        <v>54152.079999999994</v>
      </c>
      <c r="I13" s="81">
        <f t="shared" si="1"/>
        <v>91.356767117010946</v>
      </c>
    </row>
    <row r="14" spans="1:9" s="61" customFormat="1" x14ac:dyDescent="0.2">
      <c r="A14" s="59"/>
      <c r="B14" s="59">
        <v>31</v>
      </c>
      <c r="C14" s="60"/>
      <c r="D14" s="59"/>
      <c r="E14" s="60" t="s">
        <v>4</v>
      </c>
      <c r="F14" s="71">
        <f>F15+F17+F19</f>
        <v>40440.640000000007</v>
      </c>
      <c r="G14" s="71">
        <f t="shared" ref="G14:H14" si="4">G15+G17+G19</f>
        <v>40440.640000000007</v>
      </c>
      <c r="H14" s="71">
        <f t="shared" si="4"/>
        <v>40270.259999999995</v>
      </c>
      <c r="I14" s="81">
        <f t="shared" si="1"/>
        <v>99.578691138419146</v>
      </c>
    </row>
    <row r="15" spans="1:9" x14ac:dyDescent="0.2">
      <c r="A15" s="62"/>
      <c r="B15" s="62"/>
      <c r="C15" s="63">
        <v>311</v>
      </c>
      <c r="D15" s="63"/>
      <c r="E15" s="62" t="s">
        <v>23</v>
      </c>
      <c r="F15" s="70">
        <f>F16</f>
        <v>33539.050000000003</v>
      </c>
      <c r="G15" s="70">
        <f t="shared" ref="G15:H15" si="5">G16</f>
        <v>33539.050000000003</v>
      </c>
      <c r="H15" s="70">
        <f t="shared" si="5"/>
        <v>33536.769999999997</v>
      </c>
      <c r="I15" s="83">
        <f t="shared" si="1"/>
        <v>99.993201954140005</v>
      </c>
    </row>
    <row r="16" spans="1:9" x14ac:dyDescent="0.2">
      <c r="A16" s="62"/>
      <c r="B16" s="62"/>
      <c r="C16" s="62"/>
      <c r="D16" s="63">
        <v>3111</v>
      </c>
      <c r="E16" s="62" t="s">
        <v>24</v>
      </c>
      <c r="F16" s="70">
        <v>33539.050000000003</v>
      </c>
      <c r="G16" s="70">
        <v>33539.050000000003</v>
      </c>
      <c r="H16" s="70">
        <v>33536.769999999997</v>
      </c>
      <c r="I16" s="83">
        <f t="shared" si="1"/>
        <v>99.993201954140005</v>
      </c>
    </row>
    <row r="17" spans="1:9" x14ac:dyDescent="0.2">
      <c r="A17" s="62"/>
      <c r="B17" s="62"/>
      <c r="C17" s="63">
        <v>312</v>
      </c>
      <c r="D17" s="63"/>
      <c r="E17" s="62" t="s">
        <v>90</v>
      </c>
      <c r="F17" s="70">
        <f>F18</f>
        <v>1327.23</v>
      </c>
      <c r="G17" s="70">
        <f t="shared" ref="G17:H17" si="6">G18</f>
        <v>1327.23</v>
      </c>
      <c r="H17" s="70">
        <f t="shared" si="6"/>
        <v>1200</v>
      </c>
      <c r="I17" s="83">
        <f t="shared" si="1"/>
        <v>90.41386948757939</v>
      </c>
    </row>
    <row r="18" spans="1:9" x14ac:dyDescent="0.2">
      <c r="A18" s="62"/>
      <c r="B18" s="62"/>
      <c r="C18" s="63"/>
      <c r="D18" s="63">
        <v>3121</v>
      </c>
      <c r="E18" s="62" t="s">
        <v>90</v>
      </c>
      <c r="F18" s="70">
        <v>1327.23</v>
      </c>
      <c r="G18" s="70">
        <v>1327.23</v>
      </c>
      <c r="H18" s="70">
        <v>1200</v>
      </c>
      <c r="I18" s="83">
        <f t="shared" si="1"/>
        <v>90.41386948757939</v>
      </c>
    </row>
    <row r="19" spans="1:9" x14ac:dyDescent="0.2">
      <c r="A19" s="62"/>
      <c r="B19" s="62"/>
      <c r="C19" s="63">
        <v>313</v>
      </c>
      <c r="D19" s="63"/>
      <c r="E19" s="62" t="s">
        <v>91</v>
      </c>
      <c r="F19" s="70">
        <f>F20</f>
        <v>5574.36</v>
      </c>
      <c r="G19" s="70">
        <f t="shared" ref="G19:H19" si="7">G20</f>
        <v>5574.36</v>
      </c>
      <c r="H19" s="70">
        <f t="shared" si="7"/>
        <v>5533.49</v>
      </c>
      <c r="I19" s="83">
        <f t="shared" si="1"/>
        <v>99.266821662038325</v>
      </c>
    </row>
    <row r="20" spans="1:9" x14ac:dyDescent="0.2">
      <c r="A20" s="62"/>
      <c r="B20" s="62"/>
      <c r="C20" s="63"/>
      <c r="D20" s="63">
        <v>3132</v>
      </c>
      <c r="E20" s="62" t="s">
        <v>92</v>
      </c>
      <c r="F20" s="70">
        <v>5574.36</v>
      </c>
      <c r="G20" s="70">
        <v>5574.36</v>
      </c>
      <c r="H20" s="70">
        <v>5533.49</v>
      </c>
      <c r="I20" s="83">
        <f t="shared" si="1"/>
        <v>99.266821662038325</v>
      </c>
    </row>
    <row r="21" spans="1:9" s="61" customFormat="1" x14ac:dyDescent="0.2">
      <c r="A21" s="60"/>
      <c r="B21" s="59">
        <v>32</v>
      </c>
      <c r="C21" s="59"/>
      <c r="D21" s="59"/>
      <c r="E21" s="60" t="s">
        <v>12</v>
      </c>
      <c r="F21" s="71">
        <f>F22+F25+F32</f>
        <v>18408.649999999998</v>
      </c>
      <c r="G21" s="71">
        <f t="shared" ref="G21:H21" si="8">G22+G25+G32</f>
        <v>18330.399999999998</v>
      </c>
      <c r="H21" s="71">
        <f t="shared" si="8"/>
        <v>13507.230000000001</v>
      </c>
      <c r="I21" s="81">
        <f t="shared" si="1"/>
        <v>73.687590014402318</v>
      </c>
    </row>
    <row r="22" spans="1:9" x14ac:dyDescent="0.2">
      <c r="A22" s="62"/>
      <c r="B22" s="62"/>
      <c r="C22" s="63">
        <v>322</v>
      </c>
      <c r="D22" s="63"/>
      <c r="E22" s="62" t="s">
        <v>94</v>
      </c>
      <c r="F22" s="70">
        <f>F23+F24</f>
        <v>5308.91</v>
      </c>
      <c r="G22" s="70">
        <f t="shared" ref="G22:H22" si="9">G23+G24</f>
        <v>5345.3</v>
      </c>
      <c r="H22" s="70">
        <f t="shared" si="9"/>
        <v>2512.04</v>
      </c>
      <c r="I22" s="83">
        <f t="shared" si="1"/>
        <v>46.995304286008263</v>
      </c>
    </row>
    <row r="23" spans="1:9" x14ac:dyDescent="0.2">
      <c r="A23" s="62"/>
      <c r="B23" s="62"/>
      <c r="C23" s="63"/>
      <c r="D23" s="63">
        <v>3221</v>
      </c>
      <c r="E23" s="62" t="s">
        <v>132</v>
      </c>
      <c r="F23" s="70">
        <v>663.61</v>
      </c>
      <c r="G23" s="70">
        <v>700</v>
      </c>
      <c r="H23" s="70">
        <v>688.97</v>
      </c>
      <c r="I23" s="83">
        <f t="shared" si="1"/>
        <v>98.424285714285716</v>
      </c>
    </row>
    <row r="24" spans="1:9" x14ac:dyDescent="0.2">
      <c r="A24" s="62"/>
      <c r="B24" s="62"/>
      <c r="C24" s="63"/>
      <c r="D24" s="63">
        <v>3223</v>
      </c>
      <c r="E24" s="62" t="s">
        <v>96</v>
      </c>
      <c r="F24" s="70">
        <v>4645.3</v>
      </c>
      <c r="G24" s="70">
        <v>4645.3</v>
      </c>
      <c r="H24" s="70">
        <v>1823.07</v>
      </c>
      <c r="I24" s="83">
        <f t="shared" si="1"/>
        <v>39.245473919875998</v>
      </c>
    </row>
    <row r="25" spans="1:9" x14ac:dyDescent="0.2">
      <c r="A25" s="62"/>
      <c r="B25" s="62"/>
      <c r="C25" s="63">
        <v>323</v>
      </c>
      <c r="D25" s="63"/>
      <c r="E25" s="62" t="s">
        <v>98</v>
      </c>
      <c r="F25" s="70">
        <f>F26+F27+F28+F29+F30+F31</f>
        <v>12635.21</v>
      </c>
      <c r="G25" s="70">
        <f t="shared" ref="G25:H25" si="10">G26+G27+G28+G29+G30+G31</f>
        <v>12520.57</v>
      </c>
      <c r="H25" s="70">
        <f t="shared" si="10"/>
        <v>10563.16</v>
      </c>
      <c r="I25" s="83">
        <f t="shared" si="1"/>
        <v>84.366446575515326</v>
      </c>
    </row>
    <row r="26" spans="1:9" x14ac:dyDescent="0.2">
      <c r="A26" s="62"/>
      <c r="B26" s="62"/>
      <c r="C26" s="63"/>
      <c r="D26" s="63">
        <v>3231</v>
      </c>
      <c r="E26" s="62" t="s">
        <v>99</v>
      </c>
      <c r="F26" s="70">
        <v>1393.59</v>
      </c>
      <c r="G26" s="70">
        <v>1393.59</v>
      </c>
      <c r="H26" s="70">
        <v>1235.07</v>
      </c>
      <c r="I26" s="83">
        <f>H26/G26*100</f>
        <v>88.625061890512995</v>
      </c>
    </row>
    <row r="27" spans="1:9" x14ac:dyDescent="0.2">
      <c r="A27" s="62"/>
      <c r="B27" s="62"/>
      <c r="C27" s="63"/>
      <c r="D27" s="63">
        <v>3232</v>
      </c>
      <c r="E27" s="62" t="s">
        <v>100</v>
      </c>
      <c r="F27" s="70">
        <v>1327.23</v>
      </c>
      <c r="G27" s="70">
        <v>1327.22</v>
      </c>
      <c r="H27" s="70">
        <v>666.59</v>
      </c>
      <c r="I27" s="83">
        <f t="shared" si="1"/>
        <v>50.224529467608988</v>
      </c>
    </row>
    <row r="28" spans="1:9" x14ac:dyDescent="0.2">
      <c r="A28" s="62"/>
      <c r="B28" s="62"/>
      <c r="C28" s="63"/>
      <c r="D28" s="63">
        <v>3234</v>
      </c>
      <c r="E28" s="62" t="s">
        <v>101</v>
      </c>
      <c r="F28" s="70">
        <v>444.62</v>
      </c>
      <c r="G28" s="70">
        <v>330</v>
      </c>
      <c r="H28" s="70">
        <v>298.77</v>
      </c>
      <c r="I28" s="83">
        <f t="shared" si="1"/>
        <v>90.536363636363632</v>
      </c>
    </row>
    <row r="29" spans="1:9" x14ac:dyDescent="0.2">
      <c r="A29" s="62"/>
      <c r="B29" s="62"/>
      <c r="C29" s="63"/>
      <c r="D29" s="63">
        <v>3237</v>
      </c>
      <c r="E29" s="62" t="s">
        <v>102</v>
      </c>
      <c r="F29" s="70">
        <v>7691.29</v>
      </c>
      <c r="G29" s="70">
        <v>7691.28</v>
      </c>
      <c r="H29" s="70">
        <v>6934.11</v>
      </c>
      <c r="I29" s="83">
        <f t="shared" si="1"/>
        <v>90.155474771429468</v>
      </c>
    </row>
    <row r="30" spans="1:9" x14ac:dyDescent="0.2">
      <c r="A30" s="62"/>
      <c r="B30" s="62"/>
      <c r="C30" s="63"/>
      <c r="D30" s="63">
        <v>3238</v>
      </c>
      <c r="E30" s="62" t="s">
        <v>103</v>
      </c>
      <c r="F30" s="70">
        <v>1645.76</v>
      </c>
      <c r="G30" s="70">
        <v>1645.76</v>
      </c>
      <c r="H30" s="70">
        <v>1389.62</v>
      </c>
      <c r="I30" s="83">
        <f t="shared" si="1"/>
        <v>84.43636982306046</v>
      </c>
    </row>
    <row r="31" spans="1:9" x14ac:dyDescent="0.2">
      <c r="A31" s="62"/>
      <c r="B31" s="62"/>
      <c r="C31" s="63"/>
      <c r="D31" s="63">
        <v>3239</v>
      </c>
      <c r="E31" s="62" t="s">
        <v>104</v>
      </c>
      <c r="F31" s="70">
        <v>132.72</v>
      </c>
      <c r="G31" s="70">
        <v>132.72</v>
      </c>
      <c r="H31" s="70">
        <v>39</v>
      </c>
      <c r="I31" s="83">
        <f t="shared" si="1"/>
        <v>29.385171790235081</v>
      </c>
    </row>
    <row r="32" spans="1:9" x14ac:dyDescent="0.2">
      <c r="A32" s="62"/>
      <c r="B32" s="62"/>
      <c r="C32" s="63">
        <v>329</v>
      </c>
      <c r="D32" s="63"/>
      <c r="E32" s="62" t="s">
        <v>105</v>
      </c>
      <c r="F32" s="70">
        <f>F33+F34</f>
        <v>464.53</v>
      </c>
      <c r="G32" s="70">
        <f t="shared" ref="G32:H32" si="11">G33+G34</f>
        <v>464.53</v>
      </c>
      <c r="H32" s="70">
        <f t="shared" si="11"/>
        <v>432.03</v>
      </c>
      <c r="I32" s="83">
        <f t="shared" si="1"/>
        <v>93.003681140077063</v>
      </c>
    </row>
    <row r="33" spans="1:9" x14ac:dyDescent="0.2">
      <c r="A33" s="62"/>
      <c r="B33" s="62"/>
      <c r="C33" s="62"/>
      <c r="D33" s="63">
        <v>3292</v>
      </c>
      <c r="E33" s="62" t="s">
        <v>133</v>
      </c>
      <c r="F33" s="70">
        <v>199.08</v>
      </c>
      <c r="G33" s="70">
        <v>199.08</v>
      </c>
      <c r="H33" s="70">
        <v>177.15</v>
      </c>
      <c r="I33" s="83">
        <f t="shared" si="1"/>
        <v>88.984327908378532</v>
      </c>
    </row>
    <row r="34" spans="1:9" x14ac:dyDescent="0.2">
      <c r="A34" s="62"/>
      <c r="B34" s="62"/>
      <c r="C34" s="62"/>
      <c r="D34" s="63">
        <v>3299</v>
      </c>
      <c r="E34" s="62" t="s">
        <v>105</v>
      </c>
      <c r="F34" s="70">
        <v>265.45</v>
      </c>
      <c r="G34" s="70">
        <v>265.45</v>
      </c>
      <c r="H34" s="70">
        <v>254.88</v>
      </c>
      <c r="I34" s="83">
        <f t="shared" si="1"/>
        <v>96.018082501412692</v>
      </c>
    </row>
    <row r="35" spans="1:9" s="61" customFormat="1" x14ac:dyDescent="0.2">
      <c r="A35" s="60"/>
      <c r="B35" s="59">
        <v>34</v>
      </c>
      <c r="C35" s="59"/>
      <c r="D35" s="59"/>
      <c r="E35" s="60" t="s">
        <v>108</v>
      </c>
      <c r="F35" s="71">
        <f>F36</f>
        <v>504.35</v>
      </c>
      <c r="G35" s="71">
        <f t="shared" ref="G35:H36" si="12">G36</f>
        <v>504.35</v>
      </c>
      <c r="H35" s="71">
        <f t="shared" si="12"/>
        <v>374.59</v>
      </c>
      <c r="I35" s="83">
        <f t="shared" si="1"/>
        <v>74.271835035193803</v>
      </c>
    </row>
    <row r="36" spans="1:9" x14ac:dyDescent="0.2">
      <c r="A36" s="62"/>
      <c r="B36" s="63"/>
      <c r="C36" s="63">
        <v>343</v>
      </c>
      <c r="D36" s="63"/>
      <c r="E36" s="62" t="s">
        <v>109</v>
      </c>
      <c r="F36" s="70">
        <f>F37</f>
        <v>504.35</v>
      </c>
      <c r="G36" s="70">
        <f t="shared" si="12"/>
        <v>504.35</v>
      </c>
      <c r="H36" s="70">
        <f t="shared" si="12"/>
        <v>374.59</v>
      </c>
      <c r="I36" s="83">
        <f t="shared" si="1"/>
        <v>74.271835035193803</v>
      </c>
    </row>
    <row r="37" spans="1:9" x14ac:dyDescent="0.2">
      <c r="A37" s="62"/>
      <c r="B37" s="62"/>
      <c r="C37" s="62"/>
      <c r="D37" s="63">
        <v>3431</v>
      </c>
      <c r="E37" s="62" t="s">
        <v>110</v>
      </c>
      <c r="F37" s="70">
        <v>504.35</v>
      </c>
      <c r="G37" s="70">
        <v>504.35</v>
      </c>
      <c r="H37" s="70">
        <v>374.59</v>
      </c>
      <c r="I37" s="83">
        <f t="shared" si="1"/>
        <v>74.271835035193803</v>
      </c>
    </row>
    <row r="38" spans="1:9" s="65" customFormat="1" x14ac:dyDescent="0.2">
      <c r="A38" s="133" t="s">
        <v>134</v>
      </c>
      <c r="B38" s="134"/>
      <c r="C38" s="135"/>
      <c r="D38" s="136" t="s">
        <v>116</v>
      </c>
      <c r="E38" s="137"/>
      <c r="F38" s="76">
        <f>F39</f>
        <v>4430.3</v>
      </c>
      <c r="G38" s="76">
        <f t="shared" ref="G38:H38" si="13">G39</f>
        <v>4647.9800000000005</v>
      </c>
      <c r="H38" s="76">
        <f t="shared" si="13"/>
        <v>2919.9199999999996</v>
      </c>
      <c r="I38" s="82">
        <f t="shared" si="1"/>
        <v>62.821268594098925</v>
      </c>
    </row>
    <row r="39" spans="1:9" x14ac:dyDescent="0.2">
      <c r="A39" s="59">
        <v>3</v>
      </c>
      <c r="B39" s="59"/>
      <c r="C39" s="59"/>
      <c r="D39" s="59"/>
      <c r="E39" s="60" t="s">
        <v>3</v>
      </c>
      <c r="F39" s="71">
        <f>F40</f>
        <v>4430.3</v>
      </c>
      <c r="G39" s="71">
        <f t="shared" ref="G39:H39" si="14">G40</f>
        <v>4647.9800000000005</v>
      </c>
      <c r="H39" s="71">
        <f t="shared" si="14"/>
        <v>2919.9199999999996</v>
      </c>
      <c r="I39" s="81">
        <f t="shared" si="1"/>
        <v>62.821268594098925</v>
      </c>
    </row>
    <row r="40" spans="1:9" x14ac:dyDescent="0.2">
      <c r="A40" s="59"/>
      <c r="B40" s="59">
        <v>32</v>
      </c>
      <c r="C40" s="66"/>
      <c r="D40" s="59"/>
      <c r="E40" s="60" t="s">
        <v>12</v>
      </c>
      <c r="F40" s="71">
        <f>F41+F44+F47+F52</f>
        <v>4430.3</v>
      </c>
      <c r="G40" s="71">
        <f t="shared" ref="G40:H40" si="15">G41+G44+G47+G52</f>
        <v>4647.9800000000005</v>
      </c>
      <c r="H40" s="71">
        <f t="shared" si="15"/>
        <v>2919.9199999999996</v>
      </c>
      <c r="I40" s="81">
        <f t="shared" si="1"/>
        <v>62.821268594098925</v>
      </c>
    </row>
    <row r="41" spans="1:9" x14ac:dyDescent="0.2">
      <c r="A41" s="59"/>
      <c r="B41" s="59"/>
      <c r="C41" s="63">
        <v>321</v>
      </c>
      <c r="D41" s="59"/>
      <c r="E41" s="62" t="s">
        <v>25</v>
      </c>
      <c r="F41" s="70">
        <f>F42+F43</f>
        <v>703.43000000000006</v>
      </c>
      <c r="G41" s="70">
        <f t="shared" ref="G41:H41" si="16">G42+G43</f>
        <v>545.08000000000004</v>
      </c>
      <c r="H41" s="70">
        <f t="shared" si="16"/>
        <v>417.28999999999996</v>
      </c>
      <c r="I41" s="83">
        <f t="shared" si="1"/>
        <v>76.555734937990735</v>
      </c>
    </row>
    <row r="42" spans="1:9" x14ac:dyDescent="0.2">
      <c r="A42" s="63"/>
      <c r="B42" s="63"/>
      <c r="C42" s="67"/>
      <c r="D42" s="63">
        <v>3211</v>
      </c>
      <c r="E42" s="62" t="s">
        <v>26</v>
      </c>
      <c r="F42" s="62">
        <v>570.71</v>
      </c>
      <c r="G42" s="62">
        <v>412.36</v>
      </c>
      <c r="H42" s="62">
        <v>346.89</v>
      </c>
      <c r="I42" s="83">
        <f t="shared" si="1"/>
        <v>84.123096323600734</v>
      </c>
    </row>
    <row r="43" spans="1:9" x14ac:dyDescent="0.2">
      <c r="A43" s="63"/>
      <c r="B43" s="63"/>
      <c r="C43" s="67"/>
      <c r="D43" s="63">
        <v>3214</v>
      </c>
      <c r="E43" s="62" t="s">
        <v>93</v>
      </c>
      <c r="F43" s="62">
        <v>132.72</v>
      </c>
      <c r="G43" s="62">
        <v>132.72</v>
      </c>
      <c r="H43" s="70">
        <v>70.400000000000006</v>
      </c>
      <c r="I43" s="83">
        <f t="shared" si="1"/>
        <v>53.044002411091014</v>
      </c>
    </row>
    <row r="44" spans="1:9" x14ac:dyDescent="0.2">
      <c r="A44" s="62"/>
      <c r="B44" s="62"/>
      <c r="C44" s="63">
        <v>322</v>
      </c>
      <c r="D44" s="62"/>
      <c r="E44" s="62" t="s">
        <v>94</v>
      </c>
      <c r="F44" s="70">
        <f>F45+F46</f>
        <v>1858.12</v>
      </c>
      <c r="G44" s="70">
        <f t="shared" ref="G44:H44" si="17">G45+G46</f>
        <v>2065.42</v>
      </c>
      <c r="H44" s="70">
        <f t="shared" si="17"/>
        <v>1738.91</v>
      </c>
      <c r="I44" s="83">
        <f t="shared" si="1"/>
        <v>84.191592993192671</v>
      </c>
    </row>
    <row r="45" spans="1:9" x14ac:dyDescent="0.2">
      <c r="A45" s="62"/>
      <c r="B45" s="62"/>
      <c r="C45" s="63"/>
      <c r="D45" s="63">
        <v>3221</v>
      </c>
      <c r="E45" s="62" t="s">
        <v>132</v>
      </c>
      <c r="F45" s="62">
        <v>1061.78</v>
      </c>
      <c r="G45" s="70">
        <v>1269.08</v>
      </c>
      <c r="H45" s="70">
        <v>1229.3900000000001</v>
      </c>
      <c r="I45" s="83">
        <f t="shared" si="1"/>
        <v>96.872537586282988</v>
      </c>
    </row>
    <row r="46" spans="1:9" x14ac:dyDescent="0.2">
      <c r="A46" s="62"/>
      <c r="B46" s="62"/>
      <c r="C46" s="63"/>
      <c r="D46" s="63">
        <v>3225</v>
      </c>
      <c r="E46" s="62" t="s">
        <v>97</v>
      </c>
      <c r="F46" s="62">
        <v>796.34</v>
      </c>
      <c r="G46" s="70">
        <v>796.34</v>
      </c>
      <c r="H46" s="70">
        <v>509.52</v>
      </c>
      <c r="I46" s="83">
        <f t="shared" si="1"/>
        <v>63.982720948338645</v>
      </c>
    </row>
    <row r="47" spans="1:9" x14ac:dyDescent="0.2">
      <c r="A47" s="62"/>
      <c r="B47" s="62"/>
      <c r="C47" s="63">
        <v>323</v>
      </c>
      <c r="D47" s="63"/>
      <c r="E47" s="62" t="s">
        <v>98</v>
      </c>
      <c r="F47" s="70">
        <f>F48+F49+F50+F51</f>
        <v>1194.52</v>
      </c>
      <c r="G47" s="70">
        <f t="shared" ref="G47:H47" si="18">G48+G49+G50+G51</f>
        <v>1194.51</v>
      </c>
      <c r="H47" s="70">
        <f t="shared" si="18"/>
        <v>79.16</v>
      </c>
      <c r="I47" s="83">
        <f t="shared" si="1"/>
        <v>6.6269851236071693</v>
      </c>
    </row>
    <row r="48" spans="1:9" x14ac:dyDescent="0.2">
      <c r="A48" s="62"/>
      <c r="B48" s="62"/>
      <c r="C48" s="67"/>
      <c r="D48" s="63">
        <v>3231</v>
      </c>
      <c r="E48" s="62" t="s">
        <v>99</v>
      </c>
      <c r="F48" s="62">
        <v>39.82</v>
      </c>
      <c r="G48" s="70">
        <v>39.82</v>
      </c>
      <c r="H48" s="70">
        <v>5</v>
      </c>
      <c r="I48" s="83">
        <f t="shared" si="1"/>
        <v>12.556504269211452</v>
      </c>
    </row>
    <row r="49" spans="1:9" x14ac:dyDescent="0.2">
      <c r="A49" s="62"/>
      <c r="B49" s="62"/>
      <c r="C49" s="67"/>
      <c r="D49" s="63">
        <v>3232</v>
      </c>
      <c r="E49" s="62" t="s">
        <v>100</v>
      </c>
      <c r="F49" s="62">
        <v>265.45</v>
      </c>
      <c r="G49" s="70">
        <v>265.45</v>
      </c>
      <c r="H49" s="72"/>
      <c r="I49" s="83">
        <f t="shared" si="1"/>
        <v>0</v>
      </c>
    </row>
    <row r="50" spans="1:9" x14ac:dyDescent="0.2">
      <c r="A50" s="62"/>
      <c r="B50" s="62"/>
      <c r="C50" s="67"/>
      <c r="D50" s="63">
        <v>3237</v>
      </c>
      <c r="E50" s="62" t="s">
        <v>102</v>
      </c>
      <c r="F50" s="70">
        <v>623.79999999999995</v>
      </c>
      <c r="G50" s="70">
        <v>623.79</v>
      </c>
      <c r="H50" s="72"/>
      <c r="I50" s="83">
        <f t="shared" si="1"/>
        <v>0</v>
      </c>
    </row>
    <row r="51" spans="1:9" x14ac:dyDescent="0.2">
      <c r="A51" s="62"/>
      <c r="B51" s="62"/>
      <c r="C51" s="62"/>
      <c r="D51" s="63">
        <v>3238</v>
      </c>
      <c r="E51" s="62" t="s">
        <v>103</v>
      </c>
      <c r="F51" s="62">
        <v>265.45</v>
      </c>
      <c r="G51" s="70">
        <v>265.45</v>
      </c>
      <c r="H51" s="70">
        <v>74.16</v>
      </c>
      <c r="I51" s="83">
        <f t="shared" si="1"/>
        <v>27.937464682614426</v>
      </c>
    </row>
    <row r="52" spans="1:9" x14ac:dyDescent="0.2">
      <c r="A52" s="62"/>
      <c r="B52" s="62"/>
      <c r="C52" s="63">
        <v>329</v>
      </c>
      <c r="D52" s="63"/>
      <c r="E52" s="62" t="s">
        <v>105</v>
      </c>
      <c r="F52" s="70">
        <f>F53+F54+F55</f>
        <v>674.23</v>
      </c>
      <c r="G52" s="70">
        <f t="shared" ref="G52:H52" si="19">G53+G54+G55</f>
        <v>842.97</v>
      </c>
      <c r="H52" s="70">
        <f t="shared" si="19"/>
        <v>684.56000000000006</v>
      </c>
      <c r="I52" s="83">
        <f t="shared" si="1"/>
        <v>81.208109422636625</v>
      </c>
    </row>
    <row r="53" spans="1:9" x14ac:dyDescent="0.2">
      <c r="A53" s="62"/>
      <c r="B53" s="62"/>
      <c r="C53" s="63"/>
      <c r="D53" s="63">
        <v>3292</v>
      </c>
      <c r="E53" s="62" t="s">
        <v>133</v>
      </c>
      <c r="F53" s="62">
        <v>222.97</v>
      </c>
      <c r="G53" s="70">
        <v>222.97</v>
      </c>
      <c r="H53" s="70">
        <v>222.98</v>
      </c>
      <c r="I53" s="83">
        <f t="shared" si="1"/>
        <v>100.00448490828362</v>
      </c>
    </row>
    <row r="54" spans="1:9" x14ac:dyDescent="0.2">
      <c r="A54" s="62"/>
      <c r="B54" s="62"/>
      <c r="C54" s="63"/>
      <c r="D54" s="63">
        <v>3293</v>
      </c>
      <c r="E54" s="62" t="s">
        <v>107</v>
      </c>
      <c r="F54" s="62">
        <v>398.17</v>
      </c>
      <c r="G54" s="70">
        <v>500</v>
      </c>
      <c r="H54" s="70">
        <v>385.37</v>
      </c>
      <c r="I54" s="83">
        <f t="shared" si="1"/>
        <v>77.073999999999998</v>
      </c>
    </row>
    <row r="55" spans="1:9" x14ac:dyDescent="0.2">
      <c r="A55" s="62"/>
      <c r="B55" s="62"/>
      <c r="C55" s="63"/>
      <c r="D55" s="63">
        <v>3299</v>
      </c>
      <c r="E55" s="62" t="s">
        <v>105</v>
      </c>
      <c r="F55" s="62">
        <v>53.09</v>
      </c>
      <c r="G55" s="70">
        <v>120</v>
      </c>
      <c r="H55" s="72">
        <v>76.209999999999994</v>
      </c>
      <c r="I55" s="83">
        <f t="shared" si="1"/>
        <v>63.508333333333333</v>
      </c>
    </row>
    <row r="56" spans="1:9" x14ac:dyDescent="0.2">
      <c r="A56" s="133" t="s">
        <v>137</v>
      </c>
      <c r="B56" s="134"/>
      <c r="C56" s="135"/>
      <c r="D56" s="136" t="s">
        <v>138</v>
      </c>
      <c r="E56" s="137"/>
      <c r="F56" s="76">
        <f>F57</f>
        <v>663.61</v>
      </c>
      <c r="G56" s="76">
        <f>G57</f>
        <v>663.61</v>
      </c>
      <c r="H56" s="76">
        <f>H57</f>
        <v>0</v>
      </c>
      <c r="I56" s="82">
        <f t="shared" si="1"/>
        <v>0</v>
      </c>
    </row>
    <row r="57" spans="1:9" x14ac:dyDescent="0.2">
      <c r="A57" s="59">
        <v>3</v>
      </c>
      <c r="B57" s="59"/>
      <c r="C57" s="69"/>
      <c r="D57" s="59"/>
      <c r="E57" s="60" t="s">
        <v>3</v>
      </c>
      <c r="F57" s="71">
        <f>F58</f>
        <v>663.61</v>
      </c>
      <c r="G57" s="71">
        <f t="shared" ref="G57:H57" si="20">G58</f>
        <v>663.61</v>
      </c>
      <c r="H57" s="71">
        <f t="shared" si="20"/>
        <v>0</v>
      </c>
      <c r="I57" s="81">
        <f t="shared" si="1"/>
        <v>0</v>
      </c>
    </row>
    <row r="58" spans="1:9" x14ac:dyDescent="0.2">
      <c r="A58" s="59"/>
      <c r="B58" s="59">
        <v>32</v>
      </c>
      <c r="C58" s="69"/>
      <c r="D58" s="59"/>
      <c r="E58" s="60" t="s">
        <v>12</v>
      </c>
      <c r="F58" s="71">
        <f>F59</f>
        <v>663.61</v>
      </c>
      <c r="G58" s="71">
        <f t="shared" ref="G58:H58" si="21">G59</f>
        <v>663.61</v>
      </c>
      <c r="H58" s="71">
        <f t="shared" si="21"/>
        <v>0</v>
      </c>
      <c r="I58" s="81">
        <f t="shared" si="1"/>
        <v>0</v>
      </c>
    </row>
    <row r="59" spans="1:9" x14ac:dyDescent="0.2">
      <c r="A59" s="63"/>
      <c r="B59" s="63"/>
      <c r="C59" s="68">
        <v>323</v>
      </c>
      <c r="D59" s="63"/>
      <c r="E59" s="62" t="s">
        <v>98</v>
      </c>
      <c r="F59" s="70">
        <f>F60</f>
        <v>663.61</v>
      </c>
      <c r="G59" s="70">
        <f t="shared" ref="G59:H59" si="22">G60</f>
        <v>663.61</v>
      </c>
      <c r="H59" s="70">
        <f t="shared" si="22"/>
        <v>0</v>
      </c>
      <c r="I59" s="83">
        <f t="shared" si="1"/>
        <v>0</v>
      </c>
    </row>
    <row r="60" spans="1:9" x14ac:dyDescent="0.2">
      <c r="A60" s="63"/>
      <c r="B60" s="63"/>
      <c r="C60" s="68"/>
      <c r="D60" s="63">
        <v>3232</v>
      </c>
      <c r="E60" s="62" t="s">
        <v>100</v>
      </c>
      <c r="F60" s="62">
        <v>663.61</v>
      </c>
      <c r="G60" s="62">
        <v>663.61</v>
      </c>
      <c r="H60" s="62"/>
      <c r="I60" s="62"/>
    </row>
    <row r="61" spans="1:9" x14ac:dyDescent="0.2">
      <c r="A61" s="133" t="s">
        <v>135</v>
      </c>
      <c r="B61" s="134"/>
      <c r="C61" s="135"/>
      <c r="D61" s="136" t="s">
        <v>136</v>
      </c>
      <c r="E61" s="137"/>
      <c r="F61" s="64"/>
      <c r="G61" s="64"/>
      <c r="H61" s="64"/>
      <c r="I61" s="64"/>
    </row>
    <row r="62" spans="1:9" x14ac:dyDescent="0.2">
      <c r="A62" s="63"/>
      <c r="B62" s="63"/>
      <c r="C62" s="68"/>
      <c r="D62" s="63"/>
      <c r="E62" s="62"/>
      <c r="F62" s="62"/>
      <c r="G62" s="62"/>
      <c r="H62" s="62"/>
      <c r="I62" s="62"/>
    </row>
    <row r="63" spans="1:9" x14ac:dyDescent="0.2">
      <c r="A63" s="63"/>
      <c r="B63" s="63"/>
      <c r="C63" s="68"/>
      <c r="D63" s="63"/>
      <c r="E63" s="62"/>
      <c r="F63" s="62"/>
      <c r="G63" s="62"/>
      <c r="H63" s="62"/>
      <c r="I63" s="62"/>
    </row>
    <row r="64" spans="1:9" ht="25.5" customHeight="1" x14ac:dyDescent="0.2">
      <c r="A64" s="118" t="s">
        <v>6</v>
      </c>
      <c r="B64" s="119"/>
      <c r="C64" s="119"/>
      <c r="D64" s="119"/>
      <c r="E64" s="120"/>
      <c r="F64" s="35" t="s">
        <v>148</v>
      </c>
      <c r="G64" s="35" t="s">
        <v>143</v>
      </c>
      <c r="H64" s="35" t="s">
        <v>149</v>
      </c>
      <c r="I64" s="35" t="s">
        <v>47</v>
      </c>
    </row>
    <row r="65" spans="1:9" x14ac:dyDescent="0.2">
      <c r="A65" s="118">
        <v>1</v>
      </c>
      <c r="B65" s="119"/>
      <c r="C65" s="119"/>
      <c r="D65" s="119"/>
      <c r="E65" s="120"/>
      <c r="F65" s="35">
        <v>2</v>
      </c>
      <c r="G65" s="35">
        <v>3</v>
      </c>
      <c r="H65" s="35">
        <v>4</v>
      </c>
      <c r="I65" s="35" t="s">
        <v>46</v>
      </c>
    </row>
    <row r="66" spans="1:9" ht="15.75" customHeight="1" x14ac:dyDescent="0.2">
      <c r="A66" s="122" t="s">
        <v>139</v>
      </c>
      <c r="B66" s="123"/>
      <c r="C66" s="124"/>
      <c r="D66" s="122" t="s">
        <v>140</v>
      </c>
      <c r="E66" s="124"/>
      <c r="F66" s="75">
        <f>F67+F74+F79+F86</f>
        <v>24155.550000000003</v>
      </c>
      <c r="G66" s="75">
        <f t="shared" ref="G66:H66" si="23">G67+G74+G79+G86</f>
        <v>28794.41</v>
      </c>
      <c r="H66" s="75">
        <f t="shared" si="23"/>
        <v>20296.489999999998</v>
      </c>
      <c r="I66" s="84">
        <f>H66/G66*100</f>
        <v>70.487605059454239</v>
      </c>
    </row>
    <row r="67" spans="1:9" s="65" customFormat="1" ht="12.75" customHeight="1" x14ac:dyDescent="0.2">
      <c r="A67" s="125" t="s">
        <v>126</v>
      </c>
      <c r="B67" s="126"/>
      <c r="C67" s="127"/>
      <c r="D67" s="131" t="s">
        <v>127</v>
      </c>
      <c r="E67" s="132"/>
      <c r="F67" s="73">
        <f>F68</f>
        <v>9290.59</v>
      </c>
      <c r="G67" s="74">
        <f>G68</f>
        <v>9290.59</v>
      </c>
      <c r="H67" s="74">
        <f>H68</f>
        <v>8267.36</v>
      </c>
      <c r="I67" s="85">
        <f t="shared" ref="I67:I85" si="24">H67/G67*100</f>
        <v>88.986382996128341</v>
      </c>
    </row>
    <row r="68" spans="1:9" x14ac:dyDescent="0.2">
      <c r="A68" s="59">
        <v>4</v>
      </c>
      <c r="B68" s="59"/>
      <c r="C68" s="59"/>
      <c r="D68" s="60"/>
      <c r="E68" s="60" t="s">
        <v>5</v>
      </c>
      <c r="F68" s="71">
        <f>F69</f>
        <v>9290.59</v>
      </c>
      <c r="G68" s="71">
        <f t="shared" ref="G68:H68" si="25">G69</f>
        <v>9290.59</v>
      </c>
      <c r="H68" s="71">
        <f t="shared" si="25"/>
        <v>8267.36</v>
      </c>
      <c r="I68" s="84">
        <f t="shared" si="24"/>
        <v>88.986382996128341</v>
      </c>
    </row>
    <row r="69" spans="1:9" ht="12.75" customHeight="1" x14ac:dyDescent="0.2">
      <c r="A69" s="59"/>
      <c r="B69" s="59">
        <v>42</v>
      </c>
      <c r="C69" s="59"/>
      <c r="D69" s="60"/>
      <c r="E69" s="60" t="s">
        <v>150</v>
      </c>
      <c r="F69" s="71">
        <f>F70+F72</f>
        <v>9290.59</v>
      </c>
      <c r="G69" s="71">
        <f t="shared" ref="G69:H69" si="26">G70+G72</f>
        <v>9290.59</v>
      </c>
      <c r="H69" s="71">
        <f t="shared" si="26"/>
        <v>8267.36</v>
      </c>
      <c r="I69" s="84">
        <f t="shared" si="24"/>
        <v>88.986382996128341</v>
      </c>
    </row>
    <row r="70" spans="1:9" x14ac:dyDescent="0.2">
      <c r="A70" s="63"/>
      <c r="B70" s="63"/>
      <c r="C70" s="63">
        <v>422</v>
      </c>
      <c r="D70" s="62"/>
      <c r="E70" s="62" t="s">
        <v>112</v>
      </c>
      <c r="F70" s="70">
        <f>F71</f>
        <v>5308.91</v>
      </c>
      <c r="G70" s="70">
        <f t="shared" ref="G70:H70" si="27">G71</f>
        <v>5308.91</v>
      </c>
      <c r="H70" s="70">
        <f t="shared" si="27"/>
        <v>4281.59</v>
      </c>
      <c r="I70" s="86">
        <f t="shared" si="24"/>
        <v>80.649135133200602</v>
      </c>
    </row>
    <row r="71" spans="1:9" x14ac:dyDescent="0.2">
      <c r="A71" s="63"/>
      <c r="B71" s="63"/>
      <c r="C71" s="63"/>
      <c r="D71" s="62">
        <v>4221</v>
      </c>
      <c r="E71" s="62" t="s">
        <v>113</v>
      </c>
      <c r="F71" s="70">
        <v>5308.91</v>
      </c>
      <c r="G71" s="62">
        <v>5308.91</v>
      </c>
      <c r="H71" s="62">
        <v>4281.59</v>
      </c>
      <c r="I71" s="86">
        <f t="shared" si="24"/>
        <v>80.649135133200602</v>
      </c>
    </row>
    <row r="72" spans="1:9" x14ac:dyDescent="0.2">
      <c r="A72" s="63"/>
      <c r="B72" s="63"/>
      <c r="C72" s="63">
        <v>424</v>
      </c>
      <c r="D72" s="62"/>
      <c r="E72" s="62" t="s">
        <v>115</v>
      </c>
      <c r="F72" s="70">
        <f>F73</f>
        <v>3981.68</v>
      </c>
      <c r="G72" s="70">
        <f t="shared" ref="G72:H72" si="28">G73</f>
        <v>3981.68</v>
      </c>
      <c r="H72" s="70">
        <f t="shared" si="28"/>
        <v>3985.77</v>
      </c>
      <c r="I72" s="86">
        <f t="shared" si="24"/>
        <v>100.10272045970545</v>
      </c>
    </row>
    <row r="73" spans="1:9" x14ac:dyDescent="0.2">
      <c r="A73" s="63"/>
      <c r="B73" s="63"/>
      <c r="C73" s="63"/>
      <c r="D73" s="62">
        <v>4241</v>
      </c>
      <c r="E73" s="62" t="s">
        <v>114</v>
      </c>
      <c r="F73" s="70">
        <v>3981.68</v>
      </c>
      <c r="G73" s="62">
        <v>3981.68</v>
      </c>
      <c r="H73" s="62">
        <v>3985.77</v>
      </c>
      <c r="I73" s="86">
        <f t="shared" si="24"/>
        <v>100.10272045970545</v>
      </c>
    </row>
    <row r="74" spans="1:9" x14ac:dyDescent="0.2">
      <c r="A74" s="125" t="s">
        <v>134</v>
      </c>
      <c r="B74" s="126"/>
      <c r="C74" s="127"/>
      <c r="D74" s="131" t="s">
        <v>116</v>
      </c>
      <c r="E74" s="132"/>
      <c r="F74" s="73">
        <f>F75</f>
        <v>265.45</v>
      </c>
      <c r="G74" s="73">
        <f t="shared" ref="G74:H75" si="29">G75</f>
        <v>265.45</v>
      </c>
      <c r="H74" s="73">
        <f t="shared" si="29"/>
        <v>203.57</v>
      </c>
      <c r="I74" s="85">
        <f t="shared" si="24"/>
        <v>76.688641928800152</v>
      </c>
    </row>
    <row r="75" spans="1:9" x14ac:dyDescent="0.2">
      <c r="A75" s="59">
        <v>4</v>
      </c>
      <c r="B75" s="59"/>
      <c r="C75" s="59"/>
      <c r="D75" s="60"/>
      <c r="E75" s="60" t="s">
        <v>5</v>
      </c>
      <c r="F75" s="71">
        <f>F76</f>
        <v>265.45</v>
      </c>
      <c r="G75" s="71">
        <f t="shared" si="29"/>
        <v>265.45</v>
      </c>
      <c r="H75" s="71">
        <f t="shared" si="29"/>
        <v>203.57</v>
      </c>
      <c r="I75" s="84">
        <f t="shared" si="24"/>
        <v>76.688641928800152</v>
      </c>
    </row>
    <row r="76" spans="1:9" x14ac:dyDescent="0.2">
      <c r="A76" s="59"/>
      <c r="B76" s="59">
        <v>42</v>
      </c>
      <c r="C76" s="59"/>
      <c r="D76" s="60"/>
      <c r="E76" s="60" t="s">
        <v>150</v>
      </c>
      <c r="F76" s="71">
        <f>F77</f>
        <v>265.45</v>
      </c>
      <c r="G76" s="71">
        <f t="shared" ref="G76:H76" si="30">G77</f>
        <v>265.45</v>
      </c>
      <c r="H76" s="71">
        <f t="shared" si="30"/>
        <v>203.57</v>
      </c>
      <c r="I76" s="84">
        <f t="shared" si="24"/>
        <v>76.688641928800152</v>
      </c>
    </row>
    <row r="77" spans="1:9" x14ac:dyDescent="0.2">
      <c r="A77" s="63"/>
      <c r="B77" s="63"/>
      <c r="C77" s="63">
        <v>422</v>
      </c>
      <c r="D77" s="62"/>
      <c r="E77" s="62" t="s">
        <v>112</v>
      </c>
      <c r="F77" s="70">
        <f>F78</f>
        <v>265.45</v>
      </c>
      <c r="G77" s="70">
        <f t="shared" ref="G77:H77" si="31">G78</f>
        <v>265.45</v>
      </c>
      <c r="H77" s="70">
        <f t="shared" si="31"/>
        <v>203.57</v>
      </c>
      <c r="I77" s="86">
        <f t="shared" si="24"/>
        <v>76.688641928800152</v>
      </c>
    </row>
    <row r="78" spans="1:9" x14ac:dyDescent="0.2">
      <c r="A78" s="63"/>
      <c r="B78" s="63"/>
      <c r="C78" s="63"/>
      <c r="D78" s="63">
        <v>4221</v>
      </c>
      <c r="E78" s="62" t="s">
        <v>113</v>
      </c>
      <c r="F78" s="70">
        <v>265.45</v>
      </c>
      <c r="G78" s="70">
        <v>265.45</v>
      </c>
      <c r="H78" s="70">
        <v>203.57</v>
      </c>
      <c r="I78" s="86">
        <f t="shared" si="24"/>
        <v>76.688641928800152</v>
      </c>
    </row>
    <row r="79" spans="1:9" x14ac:dyDescent="0.2">
      <c r="A79" s="133" t="s">
        <v>137</v>
      </c>
      <c r="B79" s="134"/>
      <c r="C79" s="135"/>
      <c r="D79" s="136" t="s">
        <v>138</v>
      </c>
      <c r="E79" s="137"/>
      <c r="F79" s="76">
        <f>F80</f>
        <v>14599.51</v>
      </c>
      <c r="G79" s="76">
        <f>G80</f>
        <v>19238.37</v>
      </c>
      <c r="H79" s="76">
        <f>H80</f>
        <v>11825.56</v>
      </c>
      <c r="I79" s="85">
        <f t="shared" si="24"/>
        <v>61.468617143760099</v>
      </c>
    </row>
    <row r="80" spans="1:9" x14ac:dyDescent="0.2">
      <c r="A80" s="63">
        <v>4</v>
      </c>
      <c r="B80" s="63"/>
      <c r="C80" s="63"/>
      <c r="D80" s="62"/>
      <c r="E80" s="60" t="s">
        <v>5</v>
      </c>
      <c r="F80" s="71">
        <f>F81</f>
        <v>14599.51</v>
      </c>
      <c r="G80" s="71">
        <f t="shared" ref="G80:H80" si="32">G81</f>
        <v>19238.37</v>
      </c>
      <c r="H80" s="71">
        <f t="shared" si="32"/>
        <v>11825.56</v>
      </c>
      <c r="I80" s="84">
        <f t="shared" si="24"/>
        <v>61.468617143760099</v>
      </c>
    </row>
    <row r="81" spans="1:9" x14ac:dyDescent="0.2">
      <c r="A81" s="62"/>
      <c r="B81" s="62">
        <v>42</v>
      </c>
      <c r="C81" s="62"/>
      <c r="D81" s="62"/>
      <c r="E81" s="60" t="s">
        <v>150</v>
      </c>
      <c r="F81" s="71">
        <f>F82+F84</f>
        <v>14599.51</v>
      </c>
      <c r="G81" s="71">
        <f t="shared" ref="G81:H81" si="33">G82+G84</f>
        <v>19238.37</v>
      </c>
      <c r="H81" s="71">
        <f t="shared" si="33"/>
        <v>11825.56</v>
      </c>
      <c r="I81" s="84">
        <f t="shared" si="24"/>
        <v>61.468617143760099</v>
      </c>
    </row>
    <row r="82" spans="1:9" x14ac:dyDescent="0.2">
      <c r="A82" s="62"/>
      <c r="B82" s="62"/>
      <c r="C82" s="63">
        <v>422</v>
      </c>
      <c r="D82" s="62"/>
      <c r="E82" s="62" t="s">
        <v>112</v>
      </c>
      <c r="F82" s="70">
        <f>F83</f>
        <v>7963.37</v>
      </c>
      <c r="G82" s="70">
        <f t="shared" ref="G82:H82" si="34">G83</f>
        <v>7963.37</v>
      </c>
      <c r="H82" s="70">
        <f t="shared" si="34"/>
        <v>4046.47</v>
      </c>
      <c r="I82" s="86">
        <f t="shared" si="24"/>
        <v>50.813537484758328</v>
      </c>
    </row>
    <row r="83" spans="1:9" x14ac:dyDescent="0.2">
      <c r="A83" s="62"/>
      <c r="B83" s="62"/>
      <c r="C83" s="63"/>
      <c r="D83" s="63">
        <v>4221</v>
      </c>
      <c r="E83" s="62" t="s">
        <v>113</v>
      </c>
      <c r="F83" s="70">
        <v>7963.37</v>
      </c>
      <c r="G83" s="70">
        <v>7963.37</v>
      </c>
      <c r="H83" s="70">
        <v>4046.47</v>
      </c>
      <c r="I83" s="86">
        <f t="shared" si="24"/>
        <v>50.813537484758328</v>
      </c>
    </row>
    <row r="84" spans="1:9" x14ac:dyDescent="0.2">
      <c r="A84" s="62"/>
      <c r="B84" s="62"/>
      <c r="C84" s="63">
        <v>424</v>
      </c>
      <c r="D84" s="63"/>
      <c r="E84" s="62" t="s">
        <v>115</v>
      </c>
      <c r="F84" s="70">
        <f>F85</f>
        <v>6636.14</v>
      </c>
      <c r="G84" s="70">
        <f t="shared" ref="G84:H84" si="35">G85</f>
        <v>11275</v>
      </c>
      <c r="H84" s="70">
        <f t="shared" si="35"/>
        <v>7779.09</v>
      </c>
      <c r="I84" s="86">
        <f t="shared" si="24"/>
        <v>68.99414634146342</v>
      </c>
    </row>
    <row r="85" spans="1:9" x14ac:dyDescent="0.2">
      <c r="A85" s="62"/>
      <c r="B85" s="62"/>
      <c r="C85" s="62"/>
      <c r="D85" s="63">
        <v>4241</v>
      </c>
      <c r="E85" s="62" t="s">
        <v>114</v>
      </c>
      <c r="F85" s="70">
        <v>6636.14</v>
      </c>
      <c r="G85" s="70">
        <v>11275</v>
      </c>
      <c r="H85" s="70">
        <v>7779.09</v>
      </c>
      <c r="I85" s="86">
        <f t="shared" si="24"/>
        <v>68.99414634146342</v>
      </c>
    </row>
    <row r="86" spans="1:9" x14ac:dyDescent="0.2">
      <c r="A86" s="133" t="s">
        <v>135</v>
      </c>
      <c r="B86" s="134"/>
      <c r="C86" s="135"/>
      <c r="D86" s="136" t="s">
        <v>136</v>
      </c>
      <c r="E86" s="137"/>
      <c r="F86" s="64"/>
      <c r="G86" s="64"/>
      <c r="H86" s="64"/>
      <c r="I86" s="64"/>
    </row>
    <row r="87" spans="1:9" x14ac:dyDescent="0.2">
      <c r="A87" s="62"/>
      <c r="B87" s="62"/>
      <c r="C87" s="62"/>
      <c r="D87" s="62"/>
      <c r="E87" s="62"/>
      <c r="F87" s="62"/>
      <c r="G87" s="62"/>
      <c r="H87" s="62"/>
      <c r="I87" s="62"/>
    </row>
    <row r="88" spans="1:9" x14ac:dyDescent="0.2">
      <c r="A88" s="62"/>
      <c r="B88" s="62"/>
      <c r="C88" s="62"/>
      <c r="D88" s="62"/>
      <c r="E88" s="62"/>
      <c r="F88" s="62"/>
      <c r="G88" s="62"/>
      <c r="H88" s="62"/>
      <c r="I88" s="62"/>
    </row>
    <row r="89" spans="1:9" x14ac:dyDescent="0.2">
      <c r="A89" s="62"/>
      <c r="B89" s="62"/>
      <c r="C89" s="62"/>
      <c r="D89" s="62"/>
      <c r="E89" s="62"/>
      <c r="F89" s="62"/>
      <c r="G89" s="62"/>
      <c r="H89" s="62"/>
      <c r="I89" s="62"/>
    </row>
    <row r="90" spans="1:9" x14ac:dyDescent="0.2">
      <c r="A90" s="62"/>
      <c r="B90" s="62"/>
      <c r="C90" s="62"/>
      <c r="D90" s="62"/>
      <c r="E90" s="62"/>
      <c r="F90" s="62"/>
      <c r="G90" s="62"/>
      <c r="H90" s="62"/>
      <c r="I90" s="62"/>
    </row>
    <row r="92" spans="1:9" ht="15" x14ac:dyDescent="0.25">
      <c r="G92" s="91" t="s">
        <v>153</v>
      </c>
      <c r="H92" s="91"/>
    </row>
    <row r="93" spans="1:9" ht="15" x14ac:dyDescent="0.25">
      <c r="G93"/>
      <c r="H93"/>
    </row>
    <row r="94" spans="1:9" ht="15" x14ac:dyDescent="0.25">
      <c r="G94" s="89"/>
      <c r="H94" s="89"/>
    </row>
    <row r="95" spans="1:9" ht="15" x14ac:dyDescent="0.25">
      <c r="G95" s="92" t="s">
        <v>154</v>
      </c>
      <c r="H95" s="92"/>
    </row>
  </sheetData>
  <mergeCells count="34">
    <mergeCell ref="A86:C86"/>
    <mergeCell ref="D86:E86"/>
    <mergeCell ref="A74:C74"/>
    <mergeCell ref="D74:E74"/>
    <mergeCell ref="A79:C79"/>
    <mergeCell ref="D79:E79"/>
    <mergeCell ref="A64:E64"/>
    <mergeCell ref="A61:C61"/>
    <mergeCell ref="D61:E61"/>
    <mergeCell ref="A65:E65"/>
    <mergeCell ref="A66:C66"/>
    <mergeCell ref="D66:E66"/>
    <mergeCell ref="A2:I2"/>
    <mergeCell ref="A4:I4"/>
    <mergeCell ref="A6:E6"/>
    <mergeCell ref="A7:E7"/>
    <mergeCell ref="A8:C8"/>
    <mergeCell ref="D8:E8"/>
    <mergeCell ref="G95:H95"/>
    <mergeCell ref="A9:C9"/>
    <mergeCell ref="A10:C10"/>
    <mergeCell ref="A12:C12"/>
    <mergeCell ref="A11:C11"/>
    <mergeCell ref="G92:H92"/>
    <mergeCell ref="D9:E9"/>
    <mergeCell ref="D10:E10"/>
    <mergeCell ref="D11:E11"/>
    <mergeCell ref="D12:E12"/>
    <mergeCell ref="A67:C67"/>
    <mergeCell ref="D67:E67"/>
    <mergeCell ref="A38:C38"/>
    <mergeCell ref="D38:E38"/>
    <mergeCell ref="A56:C56"/>
    <mergeCell ref="D56:E56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Ivona</cp:lastModifiedBy>
  <cp:lastPrinted>2024-03-21T17:14:10Z</cp:lastPrinted>
  <dcterms:created xsi:type="dcterms:W3CDTF">2022-08-12T12:51:27Z</dcterms:created>
  <dcterms:modified xsi:type="dcterms:W3CDTF">2024-07-29T13:57:48Z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