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edra\Documents\DOKUMENTI\ZADNJE PREUZETO OD NIKRISA 04.01.2023\IVONA\KNJIŽNICA\IVONA\FINANCIJSKI PLAN 2026\"/>
    </mc:Choice>
  </mc:AlternateContent>
  <xr:revisionPtr revIDLastSave="0" documentId="13_ncr:1_{CD87C954-085E-488D-B8A0-3D5F5F7EA18F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8" l="1"/>
  <c r="F26" i="7" l="1"/>
  <c r="F27" i="7"/>
  <c r="C24" i="8"/>
  <c r="D29" i="3"/>
  <c r="E34" i="7" l="1"/>
  <c r="F34" i="7"/>
  <c r="H34" i="7"/>
  <c r="I34" i="7"/>
  <c r="E27" i="7"/>
  <c r="H27" i="7"/>
  <c r="I27" i="7"/>
  <c r="F21" i="7"/>
  <c r="G21" i="7"/>
  <c r="H21" i="7"/>
  <c r="I21" i="7"/>
  <c r="F15" i="7"/>
  <c r="H15" i="7"/>
  <c r="I15" i="7"/>
  <c r="H9" i="7"/>
  <c r="I9" i="7"/>
  <c r="E9" i="7"/>
  <c r="F9" i="7"/>
  <c r="G15" i="7"/>
  <c r="G9" i="7"/>
  <c r="G8" i="7" s="1"/>
  <c r="G27" i="7"/>
  <c r="E11" i="3" l="1"/>
  <c r="G34" i="7" l="1"/>
  <c r="D11" i="3" l="1"/>
  <c r="F42" i="7" l="1"/>
  <c r="I26" i="7"/>
  <c r="I20" i="7"/>
  <c r="I14" i="7"/>
  <c r="I8" i="7"/>
  <c r="H14" i="7"/>
  <c r="H26" i="7"/>
  <c r="H20" i="7"/>
  <c r="H8" i="7"/>
  <c r="I33" i="7"/>
  <c r="H33" i="7"/>
  <c r="I38" i="7"/>
  <c r="I37" i="7" s="1"/>
  <c r="H38" i="7"/>
  <c r="H37" i="7" s="1"/>
  <c r="H45" i="7"/>
  <c r="I46" i="7"/>
  <c r="I45" i="7" s="1"/>
  <c r="F45" i="7"/>
  <c r="I42" i="7"/>
  <c r="I41" i="7" s="1"/>
  <c r="H42" i="7"/>
  <c r="H41" i="7" s="1"/>
  <c r="F11" i="5"/>
  <c r="F10" i="5" s="1"/>
  <c r="E11" i="5"/>
  <c r="E10" i="5" s="1"/>
  <c r="F31" i="8"/>
  <c r="F29" i="8"/>
  <c r="F25" i="8"/>
  <c r="E31" i="8"/>
  <c r="E29" i="8"/>
  <c r="E27" i="8"/>
  <c r="E25" i="8"/>
  <c r="E24" i="8" l="1"/>
  <c r="F24" i="8"/>
  <c r="I7" i="7"/>
  <c r="H32" i="7"/>
  <c r="I32" i="7"/>
  <c r="H7" i="7"/>
  <c r="F17" i="8"/>
  <c r="F15" i="8"/>
  <c r="F13" i="8"/>
  <c r="F11" i="8"/>
  <c r="E17" i="8"/>
  <c r="E15" i="8"/>
  <c r="E13" i="8"/>
  <c r="E11" i="8"/>
  <c r="H25" i="3"/>
  <c r="G25" i="3"/>
  <c r="H29" i="3"/>
  <c r="G29" i="3"/>
  <c r="H11" i="3"/>
  <c r="G11" i="3"/>
  <c r="H17" i="3"/>
  <c r="G17" i="3"/>
  <c r="F38" i="7"/>
  <c r="F37" i="7" s="1"/>
  <c r="E45" i="7"/>
  <c r="E33" i="7"/>
  <c r="E38" i="7"/>
  <c r="E37" i="7" s="1"/>
  <c r="E42" i="7"/>
  <c r="E41" i="7" s="1"/>
  <c r="E21" i="7"/>
  <c r="E20" i="7" s="1"/>
  <c r="E26" i="7"/>
  <c r="E14" i="7"/>
  <c r="E8" i="7"/>
  <c r="F41" i="7"/>
  <c r="F33" i="7"/>
  <c r="F20" i="7"/>
  <c r="F14" i="7"/>
  <c r="F8" i="7"/>
  <c r="G42" i="7"/>
  <c r="G41" i="7" s="1"/>
  <c r="G38" i="7"/>
  <c r="G37" i="7" s="1"/>
  <c r="G33" i="7"/>
  <c r="G45" i="7"/>
  <c r="G26" i="7"/>
  <c r="G20" i="7"/>
  <c r="G14" i="7"/>
  <c r="D11" i="5"/>
  <c r="D10" i="5" s="1"/>
  <c r="C11" i="5"/>
  <c r="C10" i="5" s="1"/>
  <c r="B11" i="5"/>
  <c r="B10" i="5" s="1"/>
  <c r="D31" i="8"/>
  <c r="C31" i="8"/>
  <c r="B13" i="8"/>
  <c r="B31" i="8"/>
  <c r="B29" i="8"/>
  <c r="B27" i="8"/>
  <c r="B25" i="8"/>
  <c r="D17" i="8"/>
  <c r="B15" i="8"/>
  <c r="B11" i="8"/>
  <c r="B17" i="8"/>
  <c r="C17" i="8"/>
  <c r="H10" i="3" l="1"/>
  <c r="G7" i="7"/>
  <c r="I6" i="7"/>
  <c r="E10" i="8"/>
  <c r="G24" i="3"/>
  <c r="G10" i="3"/>
  <c r="H6" i="7"/>
  <c r="F10" i="8"/>
  <c r="H24" i="3"/>
  <c r="F7" i="7"/>
  <c r="G32" i="7"/>
  <c r="E32" i="7"/>
  <c r="F32" i="7"/>
  <c r="E7" i="7"/>
  <c r="B24" i="8"/>
  <c r="B10" i="8"/>
  <c r="C25" i="8"/>
  <c r="C27" i="8"/>
  <c r="C29" i="8"/>
  <c r="C11" i="8"/>
  <c r="C13" i="8"/>
  <c r="C15" i="8"/>
  <c r="D25" i="8"/>
  <c r="D27" i="8"/>
  <c r="D29" i="8"/>
  <c r="D11" i="8"/>
  <c r="D13" i="8"/>
  <c r="D15" i="8"/>
  <c r="D24" i="8" l="1"/>
  <c r="F6" i="7"/>
  <c r="C10" i="8"/>
  <c r="G6" i="7"/>
  <c r="E6" i="7"/>
  <c r="D10" i="8"/>
  <c r="F29" i="3" l="1"/>
  <c r="F25" i="3"/>
  <c r="E29" i="3"/>
  <c r="E25" i="3"/>
  <c r="D25" i="3"/>
  <c r="F11" i="3"/>
  <c r="F10" i="3" s="1"/>
  <c r="E10" i="3"/>
  <c r="D10" i="3"/>
  <c r="D24" i="3" l="1"/>
  <c r="F24" i="3"/>
  <c r="E24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G14" i="10" l="1"/>
  <c r="G22" i="10" s="1"/>
  <c r="G28" i="10" s="1"/>
  <c r="G29" i="10" s="1"/>
  <c r="J14" i="10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F14" i="10"/>
  <c r="F22" i="10" s="1"/>
  <c r="F28" i="10" l="1"/>
  <c r="F29" i="10" s="1"/>
</calcChain>
</file>

<file path=xl/sharedStrings.xml><?xml version="1.0" encoding="utf-8"?>
<sst xmlns="http://schemas.openxmlformats.org/spreadsheetml/2006/main" count="229" uniqueCount="104">
  <si>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</si>
  <si>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</si>
  <si>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</si>
  <si>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</si>
  <si>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</si>
  <si>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</si>
  <si>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</si>
  <si>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</si>
  <si>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</si>
  <si>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</si>
  <si>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</si>
  <si>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</si>
  <si>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</si>
  <si>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</si>
  <si>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</si>
  <si>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</si>
  <si>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</si>
  <si>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</si>
  <si>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</si>
  <si>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</si>
  <si>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</si>
  <si>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</si>
  <si>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</si>
  <si>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</si>
  <si>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</si>
  <si>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</si>
  <si>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</si>
  <si>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</si>
  <si>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</si>
  <si>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</si>
  <si>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</si>
  <si>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</si>
  <si>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</si>
  <si>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</si>
  <si>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Izvršenje 2022.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</si>
  <si>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</si>
  <si>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</si>
  <si>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</si>
  <si>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</si>
  <si>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</si>
  <si>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</si>
  <si>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</si>
  <si>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</si>
  <si>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</si>
  <si>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</si>
  <si>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</si>
  <si>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</si>
  <si>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</si>
  <si>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</si>
  <si>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</si>
  <si>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</si>
  <si>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</si>
  <si>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</si>
  <si>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</si>
  <si>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</si>
  <si>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</si>
  <si>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</si>
  <si>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</si>
  <si>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</si>
  <si>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</si>
  <si>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</si>
  <si>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</si>
  <si>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</si>
  <si>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</si>
  <si>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</si>
  <si>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</si>
  <si>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</si>
  <si>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</si>
  <si>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prodaje proizvoda i robe te pruženih usluga, prihodi od donacija te povrati po protestiranim jamstvima</t>
  </si>
  <si>
    <t>Financijski rashodi</t>
  </si>
  <si>
    <t>2 Vlastiti prihodi</t>
  </si>
  <si>
    <t xml:space="preserve">  1 Opći prihodi i primici</t>
  </si>
  <si>
    <t xml:space="preserve">  2 Vlastiti prihodi</t>
  </si>
  <si>
    <t>4 Pomoći</t>
  </si>
  <si>
    <t xml:space="preserve">  4 Pomoći</t>
  </si>
  <si>
    <t>5 Donacije</t>
  </si>
  <si>
    <t xml:space="preserve">  5 Donacije</t>
  </si>
  <si>
    <t>08 Službe kulture</t>
  </si>
  <si>
    <t>082 Službe kulture</t>
  </si>
  <si>
    <t>PROGRAM 4001</t>
  </si>
  <si>
    <t>UNAPREĐENJE KULTURE</t>
  </si>
  <si>
    <t>Aktivnost A40100</t>
  </si>
  <si>
    <t>KNJIŽNICA-Opći poslovi</t>
  </si>
  <si>
    <t>Izvor financiranja 1</t>
  </si>
  <si>
    <t>Opći prihodi i primici</t>
  </si>
  <si>
    <t>Izvor financiranja 2</t>
  </si>
  <si>
    <t>Vlastiti prihodi</t>
  </si>
  <si>
    <t>Izvor financiranja 4</t>
  </si>
  <si>
    <t>Pomoći</t>
  </si>
  <si>
    <t>Izvor financiranja 5</t>
  </si>
  <si>
    <t>Aktivnost A40101</t>
  </si>
  <si>
    <t>KNJIŽNICA-Nabava, zaštita i briga o knjigama i ostaloj literaturi</t>
  </si>
  <si>
    <t>Donacije</t>
  </si>
  <si>
    <t>Rashodi za nabavu nefin. imovine</t>
  </si>
  <si>
    <t>Rashodi za nabavu proizvedene
 dugotrajne imovine</t>
  </si>
  <si>
    <t>Ravnateljica:</t>
  </si>
  <si>
    <t>Ivana Vukasović-Lončar</t>
  </si>
  <si>
    <t>Projekcija financijskog
 plana za 2027.</t>
  </si>
  <si>
    <t>Kazne, upravne mjere i ostali prihodi</t>
  </si>
  <si>
    <t>FINANCIJSKI PLAN PRORAČUNSKOG KORISNIKA JEDINICE LOKALNE I PODRUČNE (REGIONALNE) SAMOUPRAVE 
ZA 2026. I PROJEKCIJA ZA 2027. I 2028. GODINU</t>
  </si>
  <si>
    <t>Izvršenje 2024.</t>
  </si>
  <si>
    <t>Plan 2025.</t>
  </si>
  <si>
    <t>Financijski plan
 za 2026.</t>
  </si>
  <si>
    <t>Projekcija financijskog
 plana 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</si>
</sst>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4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7" fillId="0" borderId="3" xfId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3" fillId="0" borderId="3" xfId="3" applyFont="1" applyFill="1" applyBorder="1" applyAlignment="1">
      <alignment horizontal="left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20" fillId="0" borderId="3" xfId="0" applyFont="1" applyBorder="1"/>
    <xf numFmtId="0" fontId="21" fillId="0" borderId="3" xfId="0" applyFont="1" applyBorder="1"/>
    <xf numFmtId="0" fontId="8" fillId="2" borderId="3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 applyProtection="1">
      <alignment vertical="center" wrapText="1"/>
    </xf>
    <xf numFmtId="0" fontId="7" fillId="0" borderId="4" xfId="2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4" fontId="23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 applyProtection="1">
      <alignment horizontal="right" wrapText="1"/>
    </xf>
    <xf numFmtId="0" fontId="24" fillId="0" borderId="4" xfId="2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23" fillId="2" borderId="4" xfId="0" applyNumberFormat="1" applyFont="1" applyFill="1" applyBorder="1" applyAlignment="1" applyProtection="1">
      <alignment vertical="center" wrapText="1"/>
    </xf>
    <xf numFmtId="4" fontId="23" fillId="2" borderId="4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 applyProtection="1">
      <alignment vertical="center" wrapText="1"/>
    </xf>
    <xf numFmtId="0" fontId="22" fillId="5" borderId="3" xfId="0" applyFont="1" applyFill="1" applyBorder="1" applyAlignment="1">
      <alignment vertical="center"/>
    </xf>
    <xf numFmtId="4" fontId="22" fillId="5" borderId="4" xfId="0" applyNumberFormat="1" applyFont="1" applyFill="1" applyBorder="1" applyAlignment="1">
      <alignment vertical="center"/>
    </xf>
    <xf numFmtId="4" fontId="6" fillId="5" borderId="3" xfId="0" applyNumberFormat="1" applyFont="1" applyFill="1" applyBorder="1" applyAlignment="1">
      <alignment horizontal="right"/>
    </xf>
    <xf numFmtId="0" fontId="6" fillId="5" borderId="3" xfId="0" applyNumberFormat="1" applyFont="1" applyFill="1" applyBorder="1" applyAlignment="1" applyProtection="1">
      <alignment vertical="center" wrapText="1"/>
    </xf>
    <xf numFmtId="4" fontId="6" fillId="5" borderId="4" xfId="0" applyNumberFormat="1" applyFont="1" applyFill="1" applyBorder="1" applyAlignment="1" applyProtection="1">
      <alignment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4" fontId="21" fillId="0" borderId="3" xfId="0" applyNumberFormat="1" applyFont="1" applyBorder="1"/>
    <xf numFmtId="4" fontId="20" fillId="0" borderId="3" xfId="0" applyNumberFormat="1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23" fillId="2" borderId="2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Obično_List4" xfId="2" xr:uid="{00000000-0005-0000-0000-000001000000}"/>
    <cellStyle name="Obično_List5" xfId="3" xr:uid="{00000000-0005-0000-0000-000002000000}"/>
    <cellStyle name="Obično_List7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workbookViewId="0">
      <selection activeCell="J14" sqref="J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1" t="s">
        <v>99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11" t="s">
        <v>18</v>
      </c>
      <c r="B3" s="111"/>
      <c r="C3" s="111"/>
      <c r="D3" s="111"/>
      <c r="E3" s="111"/>
      <c r="F3" s="111"/>
      <c r="G3" s="111"/>
      <c r="H3" s="111"/>
      <c r="I3" s="115"/>
      <c r="J3" s="115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111" t="s">
        <v>24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36</v>
      </c>
    </row>
    <row r="7" spans="1:10" ht="25.5" x14ac:dyDescent="0.25">
      <c r="A7" s="28"/>
      <c r="B7" s="29"/>
      <c r="C7" s="29"/>
      <c r="D7" s="30"/>
      <c r="E7" s="31"/>
      <c r="F7" s="3" t="s">
        <v>100</v>
      </c>
      <c r="G7" s="3" t="s">
        <v>101</v>
      </c>
      <c r="H7" s="3" t="s">
        <v>102</v>
      </c>
      <c r="I7" s="3" t="s">
        <v>97</v>
      </c>
      <c r="J7" s="3" t="s">
        <v>103</v>
      </c>
    </row>
    <row r="8" spans="1:10" x14ac:dyDescent="0.25">
      <c r="A8" s="116" t="s">
        <v>0</v>
      </c>
      <c r="B8" s="110"/>
      <c r="C8" s="110"/>
      <c r="D8" s="110"/>
      <c r="E8" s="117"/>
      <c r="F8" s="55">
        <f>F9+F10</f>
        <v>85107</v>
      </c>
      <c r="G8" s="55">
        <f t="shared" ref="G8:J8" si="0">G9+G10</f>
        <v>141932</v>
      </c>
      <c r="H8" s="55">
        <f t="shared" si="0"/>
        <v>126825</v>
      </c>
      <c r="I8" s="55">
        <f t="shared" si="0"/>
        <v>136760</v>
      </c>
      <c r="J8" s="55">
        <f t="shared" si="0"/>
        <v>138740</v>
      </c>
    </row>
    <row r="9" spans="1:10" x14ac:dyDescent="0.25">
      <c r="A9" s="118" t="s">
        <v>37</v>
      </c>
      <c r="B9" s="119"/>
      <c r="C9" s="119"/>
      <c r="D9" s="119"/>
      <c r="E9" s="114"/>
      <c r="F9" s="56">
        <v>85107</v>
      </c>
      <c r="G9" s="56">
        <v>141932</v>
      </c>
      <c r="H9" s="56">
        <v>126825</v>
      </c>
      <c r="I9" s="56">
        <v>136760</v>
      </c>
      <c r="J9" s="56">
        <v>138740</v>
      </c>
    </row>
    <row r="10" spans="1:10" x14ac:dyDescent="0.25">
      <c r="A10" s="120" t="s">
        <v>38</v>
      </c>
      <c r="B10" s="114"/>
      <c r="C10" s="114"/>
      <c r="D10" s="114"/>
      <c r="E10" s="114"/>
      <c r="F10" s="56"/>
      <c r="G10" s="56"/>
      <c r="H10" s="56"/>
      <c r="I10" s="56"/>
      <c r="J10" s="56"/>
    </row>
    <row r="11" spans="1:10" x14ac:dyDescent="0.25">
      <c r="A11" s="33" t="s">
        <v>1</v>
      </c>
      <c r="B11" s="41"/>
      <c r="C11" s="41"/>
      <c r="D11" s="41"/>
      <c r="E11" s="41"/>
      <c r="F11" s="55">
        <f>F12+F13</f>
        <v>89405</v>
      </c>
      <c r="G11" s="55">
        <f t="shared" ref="G11:J11" si="1">G12+G13</f>
        <v>142613</v>
      </c>
      <c r="H11" s="55">
        <f t="shared" si="1"/>
        <v>127325</v>
      </c>
      <c r="I11" s="55">
        <f t="shared" si="1"/>
        <v>136760</v>
      </c>
      <c r="J11" s="55">
        <f t="shared" si="1"/>
        <v>138740</v>
      </c>
    </row>
    <row r="12" spans="1:10" x14ac:dyDescent="0.25">
      <c r="A12" s="121" t="s">
        <v>39</v>
      </c>
      <c r="B12" s="119"/>
      <c r="C12" s="119"/>
      <c r="D12" s="119"/>
      <c r="E12" s="119"/>
      <c r="F12" s="56">
        <v>61746</v>
      </c>
      <c r="G12" s="56">
        <v>112806</v>
      </c>
      <c r="H12" s="56">
        <v>108970</v>
      </c>
      <c r="I12" s="56">
        <v>109760</v>
      </c>
      <c r="J12" s="57">
        <v>112240</v>
      </c>
    </row>
    <row r="13" spans="1:10" x14ac:dyDescent="0.25">
      <c r="A13" s="113" t="s">
        <v>40</v>
      </c>
      <c r="B13" s="114"/>
      <c r="C13" s="114"/>
      <c r="D13" s="114"/>
      <c r="E13" s="114"/>
      <c r="F13" s="58">
        <v>27659</v>
      </c>
      <c r="G13" s="58">
        <v>29807</v>
      </c>
      <c r="H13" s="58">
        <v>18355</v>
      </c>
      <c r="I13" s="58">
        <v>27000</v>
      </c>
      <c r="J13" s="57">
        <v>26500</v>
      </c>
    </row>
    <row r="14" spans="1:10" x14ac:dyDescent="0.25">
      <c r="A14" s="109" t="s">
        <v>59</v>
      </c>
      <c r="B14" s="110"/>
      <c r="C14" s="110"/>
      <c r="D14" s="110"/>
      <c r="E14" s="110"/>
      <c r="F14" s="55">
        <f>F8-F11</f>
        <v>-4298</v>
      </c>
      <c r="G14" s="55">
        <f t="shared" ref="G14:J14" si="2">G8-G11</f>
        <v>-681</v>
      </c>
      <c r="H14" s="55">
        <f t="shared" si="2"/>
        <v>-500</v>
      </c>
      <c r="I14" s="55">
        <f t="shared" si="2"/>
        <v>0</v>
      </c>
      <c r="J14" s="55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11" t="s">
        <v>25</v>
      </c>
      <c r="B16" s="112"/>
      <c r="C16" s="112"/>
      <c r="D16" s="112"/>
      <c r="E16" s="112"/>
      <c r="F16" s="112"/>
      <c r="G16" s="112"/>
      <c r="H16" s="112"/>
      <c r="I16" s="112"/>
      <c r="J16" s="112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8"/>
      <c r="B18" s="29"/>
      <c r="C18" s="29"/>
      <c r="D18" s="30"/>
      <c r="E18" s="31"/>
      <c r="F18" s="3" t="s">
        <v>100</v>
      </c>
      <c r="G18" s="3" t="s">
        <v>101</v>
      </c>
      <c r="H18" s="3" t="s">
        <v>102</v>
      </c>
      <c r="I18" s="3" t="s">
        <v>97</v>
      </c>
      <c r="J18" s="3" t="s">
        <v>103</v>
      </c>
    </row>
    <row r="19" spans="1:10" x14ac:dyDescent="0.25">
      <c r="A19" s="113" t="s">
        <v>41</v>
      </c>
      <c r="B19" s="114"/>
      <c r="C19" s="114"/>
      <c r="D19" s="114"/>
      <c r="E19" s="114"/>
      <c r="F19" s="58"/>
      <c r="G19" s="58"/>
      <c r="H19" s="58"/>
      <c r="I19" s="58"/>
      <c r="J19" s="57"/>
    </row>
    <row r="20" spans="1:10" x14ac:dyDescent="0.25">
      <c r="A20" s="113" t="s">
        <v>42</v>
      </c>
      <c r="B20" s="114"/>
      <c r="C20" s="114"/>
      <c r="D20" s="114"/>
      <c r="E20" s="114"/>
      <c r="F20" s="58"/>
      <c r="G20" s="58"/>
      <c r="H20" s="58"/>
      <c r="I20" s="58"/>
      <c r="J20" s="57"/>
    </row>
    <row r="21" spans="1:10" x14ac:dyDescent="0.25">
      <c r="A21" s="109" t="s">
        <v>2</v>
      </c>
      <c r="B21" s="110"/>
      <c r="C21" s="110"/>
      <c r="D21" s="110"/>
      <c r="E21" s="110"/>
      <c r="F21" s="55">
        <f>F19-F20</f>
        <v>0</v>
      </c>
      <c r="G21" s="55">
        <f t="shared" ref="G21:J21" si="3">G19-G20</f>
        <v>0</v>
      </c>
      <c r="H21" s="55">
        <f t="shared" si="3"/>
        <v>0</v>
      </c>
      <c r="I21" s="55">
        <f t="shared" si="3"/>
        <v>0</v>
      </c>
      <c r="J21" s="55">
        <f t="shared" si="3"/>
        <v>0</v>
      </c>
    </row>
    <row r="22" spans="1:10" x14ac:dyDescent="0.25">
      <c r="A22" s="109" t="s">
        <v>60</v>
      </c>
      <c r="B22" s="110"/>
      <c r="C22" s="110"/>
      <c r="D22" s="110"/>
      <c r="E22" s="110"/>
      <c r="F22" s="55">
        <f>F14+F21</f>
        <v>-4298</v>
      </c>
      <c r="G22" s="55">
        <f t="shared" ref="G22:J22" si="4">G14+G21</f>
        <v>-681</v>
      </c>
      <c r="H22" s="55">
        <f t="shared" si="4"/>
        <v>-500</v>
      </c>
      <c r="I22" s="55">
        <f t="shared" si="4"/>
        <v>0</v>
      </c>
      <c r="J22" s="55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11" t="s">
        <v>61</v>
      </c>
      <c r="B24" s="112"/>
      <c r="C24" s="112"/>
      <c r="D24" s="112"/>
      <c r="E24" s="112"/>
      <c r="F24" s="112"/>
      <c r="G24" s="112"/>
      <c r="H24" s="112"/>
      <c r="I24" s="112"/>
      <c r="J24" s="112"/>
    </row>
    <row r="25" spans="1:10" ht="15.75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25.5" x14ac:dyDescent="0.25">
      <c r="A26" s="28"/>
      <c r="B26" s="29"/>
      <c r="C26" s="29"/>
      <c r="D26" s="30"/>
      <c r="E26" s="31"/>
      <c r="F26" s="3" t="s">
        <v>100</v>
      </c>
      <c r="G26" s="3" t="s">
        <v>101</v>
      </c>
      <c r="H26" s="3" t="s">
        <v>102</v>
      </c>
      <c r="I26" s="3" t="s">
        <v>97</v>
      </c>
      <c r="J26" s="3" t="s">
        <v>103</v>
      </c>
    </row>
    <row r="27" spans="1:10" ht="15" customHeight="1" x14ac:dyDescent="0.25">
      <c r="A27" s="104" t="s">
        <v>62</v>
      </c>
      <c r="B27" s="105"/>
      <c r="C27" s="105"/>
      <c r="D27" s="105"/>
      <c r="E27" s="106"/>
      <c r="F27" s="59">
        <v>4979</v>
      </c>
      <c r="G27" s="59">
        <v>681</v>
      </c>
      <c r="H27" s="59">
        <v>500</v>
      </c>
      <c r="I27" s="59">
        <v>0</v>
      </c>
      <c r="J27" s="60">
        <v>0</v>
      </c>
    </row>
    <row r="28" spans="1:10" ht="15" customHeight="1" x14ac:dyDescent="0.25">
      <c r="A28" s="109" t="s">
        <v>63</v>
      </c>
      <c r="B28" s="110"/>
      <c r="C28" s="110"/>
      <c r="D28" s="110"/>
      <c r="E28" s="110"/>
      <c r="F28" s="61">
        <f>F22+F27</f>
        <v>681</v>
      </c>
      <c r="G28" s="61">
        <f t="shared" ref="G28:J28" si="5">G22+G27</f>
        <v>0</v>
      </c>
      <c r="H28" s="61">
        <f t="shared" si="5"/>
        <v>0</v>
      </c>
      <c r="I28" s="61">
        <f t="shared" si="5"/>
        <v>0</v>
      </c>
      <c r="J28" s="62">
        <f t="shared" si="5"/>
        <v>0</v>
      </c>
    </row>
    <row r="29" spans="1:10" ht="45" customHeight="1" x14ac:dyDescent="0.25">
      <c r="A29" s="116" t="s">
        <v>64</v>
      </c>
      <c r="B29" s="122"/>
      <c r="C29" s="122"/>
      <c r="D29" s="122"/>
      <c r="E29" s="123"/>
      <c r="F29" s="61">
        <f>F22+F27-F28</f>
        <v>0</v>
      </c>
      <c r="G29" s="61">
        <f t="shared" ref="G29:J29" si="6">G14+G21+G27-G28</f>
        <v>0</v>
      </c>
      <c r="H29" s="61">
        <f t="shared" si="6"/>
        <v>0</v>
      </c>
      <c r="I29" s="61">
        <f t="shared" si="6"/>
        <v>0</v>
      </c>
      <c r="J29" s="62">
        <f t="shared" si="6"/>
        <v>0</v>
      </c>
    </row>
    <row r="30" spans="1:10" ht="15.75" x14ac:dyDescent="0.25">
      <c r="A30" s="42"/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15.75" x14ac:dyDescent="0.25">
      <c r="A31" s="124" t="s">
        <v>58</v>
      </c>
      <c r="B31" s="124"/>
      <c r="C31" s="124"/>
      <c r="D31" s="124"/>
      <c r="E31" s="124"/>
      <c r="F31" s="124"/>
      <c r="G31" s="124"/>
      <c r="H31" s="124"/>
      <c r="I31" s="124"/>
      <c r="J31" s="124"/>
    </row>
    <row r="32" spans="1:10" ht="18" x14ac:dyDescent="0.25">
      <c r="A32" s="44"/>
      <c r="B32" s="45"/>
      <c r="C32" s="45"/>
      <c r="D32" s="45"/>
      <c r="E32" s="45"/>
      <c r="F32" s="45"/>
      <c r="G32" s="45"/>
      <c r="H32" s="46"/>
      <c r="I32" s="46"/>
      <c r="J32" s="46"/>
    </row>
    <row r="33" spans="1:10" ht="25.5" x14ac:dyDescent="0.25">
      <c r="A33" s="47"/>
      <c r="B33" s="48"/>
      <c r="C33" s="48"/>
      <c r="D33" s="49"/>
      <c r="E33" s="50"/>
      <c r="F33" s="3" t="s">
        <v>100</v>
      </c>
      <c r="G33" s="3" t="s">
        <v>101</v>
      </c>
      <c r="H33" s="3" t="s">
        <v>102</v>
      </c>
      <c r="I33" s="3" t="s">
        <v>97</v>
      </c>
      <c r="J33" s="3" t="s">
        <v>103</v>
      </c>
    </row>
    <row r="34" spans="1:10" x14ac:dyDescent="0.25">
      <c r="A34" s="104" t="s">
        <v>62</v>
      </c>
      <c r="B34" s="105"/>
      <c r="C34" s="105"/>
      <c r="D34" s="105"/>
      <c r="E34" s="106"/>
      <c r="F34" s="59">
        <v>0</v>
      </c>
      <c r="G34" s="59">
        <f>F37</f>
        <v>0</v>
      </c>
      <c r="H34" s="59">
        <f>G37</f>
        <v>0</v>
      </c>
      <c r="I34" s="59">
        <f>H37</f>
        <v>0</v>
      </c>
      <c r="J34" s="60">
        <f>I37</f>
        <v>0</v>
      </c>
    </row>
    <row r="35" spans="1:10" ht="28.5" customHeight="1" x14ac:dyDescent="0.25">
      <c r="A35" s="104" t="s">
        <v>65</v>
      </c>
      <c r="B35" s="105"/>
      <c r="C35" s="105"/>
      <c r="D35" s="105"/>
      <c r="E35" s="106"/>
      <c r="F35" s="59">
        <v>0</v>
      </c>
      <c r="G35" s="59">
        <v>0</v>
      </c>
      <c r="H35" s="59">
        <v>0</v>
      </c>
      <c r="I35" s="59">
        <v>0</v>
      </c>
      <c r="J35" s="60">
        <v>0</v>
      </c>
    </row>
    <row r="36" spans="1:10" x14ac:dyDescent="0.25">
      <c r="A36" s="104" t="s">
        <v>66</v>
      </c>
      <c r="B36" s="107"/>
      <c r="C36" s="107"/>
      <c r="D36" s="107"/>
      <c r="E36" s="108"/>
      <c r="F36" s="59">
        <v>0</v>
      </c>
      <c r="G36" s="59">
        <v>0</v>
      </c>
      <c r="H36" s="59">
        <v>0</v>
      </c>
      <c r="I36" s="59">
        <v>0</v>
      </c>
      <c r="J36" s="60">
        <v>0</v>
      </c>
    </row>
    <row r="37" spans="1:10" ht="15" customHeight="1" x14ac:dyDescent="0.25">
      <c r="A37" s="109" t="s">
        <v>63</v>
      </c>
      <c r="B37" s="110"/>
      <c r="C37" s="110"/>
      <c r="D37" s="110"/>
      <c r="E37" s="110"/>
      <c r="F37" s="63">
        <f>F34-F35+F36</f>
        <v>0</v>
      </c>
      <c r="G37" s="63">
        <f t="shared" ref="G37:J37" si="7">G34-G35+G36</f>
        <v>0</v>
      </c>
      <c r="H37" s="63">
        <f t="shared" si="7"/>
        <v>0</v>
      </c>
      <c r="I37" s="63">
        <f t="shared" si="7"/>
        <v>0</v>
      </c>
      <c r="J37" s="64">
        <f t="shared" si="7"/>
        <v>0</v>
      </c>
    </row>
    <row r="38" spans="1:10" ht="17.25" customHeight="1" x14ac:dyDescent="0.25"/>
    <row r="39" spans="1:10" x14ac:dyDescent="0.25">
      <c r="A39" s="102"/>
      <c r="B39" s="103"/>
      <c r="C39" s="103"/>
      <c r="D39" s="103"/>
      <c r="E39" s="103"/>
      <c r="F39" s="103"/>
      <c r="G39" s="103"/>
      <c r="H39" s="103"/>
      <c r="I39" s="103"/>
      <c r="J39" s="103"/>
    </row>
    <row r="40" spans="1:10" ht="9" customHeight="1" x14ac:dyDescent="0.25"/>
    <row r="41" spans="1:10" x14ac:dyDescent="0.25">
      <c r="I41" s="100" t="s">
        <v>95</v>
      </c>
      <c r="J41" s="100"/>
    </row>
    <row r="42" spans="1:10" x14ac:dyDescent="0.25">
      <c r="I42" s="100"/>
      <c r="J42" s="100"/>
    </row>
    <row r="43" spans="1:10" x14ac:dyDescent="0.25">
      <c r="I43" s="101"/>
      <c r="J43" s="101"/>
    </row>
    <row r="44" spans="1:10" x14ac:dyDescent="0.25">
      <c r="I44" s="100" t="s">
        <v>96</v>
      </c>
      <c r="J44" s="100"/>
    </row>
  </sheetData>
  <mergeCells count="28"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9:E29"/>
    <mergeCell ref="A31:J31"/>
    <mergeCell ref="A34:E34"/>
    <mergeCell ref="A35:E35"/>
    <mergeCell ref="A36:E36"/>
    <mergeCell ref="A21:E21"/>
    <mergeCell ref="A22:E22"/>
    <mergeCell ref="A24:J24"/>
    <mergeCell ref="A27:E27"/>
    <mergeCell ref="A28:E28"/>
    <mergeCell ref="I41:J41"/>
    <mergeCell ref="I43:J43"/>
    <mergeCell ref="I42:J42"/>
    <mergeCell ref="I44:J44"/>
    <mergeCell ref="A39:J39"/>
  </mergeCells>
  <pageMargins left="0.7" right="0.7" top="0.75" bottom="0.75" header="0.3" footer="0.3"/>
  <pageSetup paperSize="9" scale="70" fitToHeight="0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workbookViewId="0">
      <selection activeCell="H31" sqref="H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1" t="s">
        <v>99</v>
      </c>
      <c r="B1" s="111"/>
      <c r="C1" s="111"/>
      <c r="D1" s="111"/>
      <c r="E1" s="111"/>
      <c r="F1" s="111"/>
      <c r="G1" s="111"/>
      <c r="H1" s="111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1" t="s">
        <v>18</v>
      </c>
      <c r="B3" s="111"/>
      <c r="C3" s="111"/>
      <c r="D3" s="111"/>
      <c r="E3" s="111"/>
      <c r="F3" s="111"/>
      <c r="G3" s="111"/>
      <c r="H3" s="11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1" t="s">
        <v>4</v>
      </c>
      <c r="B5" s="111"/>
      <c r="C5" s="111"/>
      <c r="D5" s="111"/>
      <c r="E5" s="111"/>
      <c r="F5" s="111"/>
      <c r="G5" s="111"/>
      <c r="H5" s="11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11" t="s">
        <v>43</v>
      </c>
      <c r="B7" s="111"/>
      <c r="C7" s="111"/>
      <c r="D7" s="111"/>
      <c r="E7" s="111"/>
      <c r="F7" s="111"/>
      <c r="G7" s="111"/>
      <c r="H7" s="111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20" t="s">
        <v>100</v>
      </c>
      <c r="E9" s="20" t="s">
        <v>101</v>
      </c>
      <c r="F9" s="20" t="s">
        <v>102</v>
      </c>
      <c r="G9" s="20" t="s">
        <v>97</v>
      </c>
      <c r="H9" s="20" t="s">
        <v>103</v>
      </c>
    </row>
    <row r="10" spans="1:8" x14ac:dyDescent="0.25">
      <c r="A10" s="35"/>
      <c r="B10" s="36"/>
      <c r="C10" s="34" t="s">
        <v>0</v>
      </c>
      <c r="D10" s="70">
        <f>D11</f>
        <v>85107</v>
      </c>
      <c r="E10" s="71">
        <f>E11</f>
        <v>141932</v>
      </c>
      <c r="F10" s="71">
        <f>F11</f>
        <v>126825</v>
      </c>
      <c r="G10" s="71">
        <f>G11+G17</f>
        <v>136760</v>
      </c>
      <c r="H10" s="71">
        <f>H11+H17</f>
        <v>138740</v>
      </c>
    </row>
    <row r="11" spans="1:8" ht="15.75" customHeight="1" x14ac:dyDescent="0.25">
      <c r="A11" s="11">
        <v>6</v>
      </c>
      <c r="B11" s="11"/>
      <c r="C11" s="11" t="s">
        <v>7</v>
      </c>
      <c r="D11" s="67">
        <f>D12+D13+D14+D15+D16</f>
        <v>85107</v>
      </c>
      <c r="E11" s="69">
        <f>E12+E14+E15+E16</f>
        <v>141932</v>
      </c>
      <c r="F11" s="69">
        <f>F12+F14+F15</f>
        <v>126825</v>
      </c>
      <c r="G11" s="69">
        <f>G12+G13+G14+G15</f>
        <v>136760</v>
      </c>
      <c r="H11" s="69">
        <f>H12+H13+H14+H15</f>
        <v>138740</v>
      </c>
    </row>
    <row r="12" spans="1:8" ht="38.25" x14ac:dyDescent="0.25">
      <c r="A12" s="11"/>
      <c r="B12" s="16">
        <v>63</v>
      </c>
      <c r="C12" s="16" t="s">
        <v>28</v>
      </c>
      <c r="D12" s="65">
        <v>16155</v>
      </c>
      <c r="E12" s="68">
        <v>17555</v>
      </c>
      <c r="F12" s="68">
        <v>13855</v>
      </c>
      <c r="G12" s="68">
        <v>19500</v>
      </c>
      <c r="H12" s="68">
        <v>19500</v>
      </c>
    </row>
    <row r="13" spans="1:8" ht="38.25" customHeight="1" x14ac:dyDescent="0.25">
      <c r="A13" s="12"/>
      <c r="B13" s="12">
        <v>64</v>
      </c>
      <c r="C13" s="66" t="s">
        <v>67</v>
      </c>
      <c r="D13" s="65">
        <v>0</v>
      </c>
      <c r="E13" s="68">
        <v>0</v>
      </c>
      <c r="F13" s="68"/>
      <c r="G13" s="68">
        <v>0</v>
      </c>
      <c r="H13" s="68">
        <v>0</v>
      </c>
    </row>
    <row r="14" spans="1:8" ht="38.25" customHeight="1" x14ac:dyDescent="0.25">
      <c r="A14" s="12"/>
      <c r="B14" s="12">
        <v>66</v>
      </c>
      <c r="C14" s="66" t="s">
        <v>68</v>
      </c>
      <c r="D14" s="65">
        <v>3139</v>
      </c>
      <c r="E14" s="68">
        <v>6564</v>
      </c>
      <c r="F14" s="68">
        <v>6540</v>
      </c>
      <c r="G14" s="68">
        <v>6950</v>
      </c>
      <c r="H14" s="68">
        <v>6970</v>
      </c>
    </row>
    <row r="15" spans="1:8" ht="38.25" x14ac:dyDescent="0.25">
      <c r="A15" s="12"/>
      <c r="B15" s="12">
        <v>67</v>
      </c>
      <c r="C15" s="16" t="s">
        <v>29</v>
      </c>
      <c r="D15" s="65">
        <v>65813</v>
      </c>
      <c r="E15" s="68">
        <v>117813</v>
      </c>
      <c r="F15" s="68">
        <v>106430</v>
      </c>
      <c r="G15" s="68">
        <v>110310</v>
      </c>
      <c r="H15" s="68">
        <v>112270</v>
      </c>
    </row>
    <row r="16" spans="1:8" ht="36.75" customHeight="1" x14ac:dyDescent="0.25">
      <c r="A16" s="12"/>
      <c r="B16" s="12">
        <v>68</v>
      </c>
      <c r="C16" s="66" t="s">
        <v>98</v>
      </c>
      <c r="D16" s="65">
        <v>0</v>
      </c>
      <c r="E16" s="68">
        <v>0</v>
      </c>
      <c r="F16" s="68"/>
      <c r="G16" s="68"/>
      <c r="H16" s="68"/>
    </row>
    <row r="17" spans="1:8" ht="25.5" x14ac:dyDescent="0.25">
      <c r="A17" s="14">
        <v>7</v>
      </c>
      <c r="B17" s="15"/>
      <c r="C17" s="25" t="s">
        <v>8</v>
      </c>
      <c r="D17" s="67">
        <v>0</v>
      </c>
      <c r="E17" s="69">
        <v>0</v>
      </c>
      <c r="F17" s="69">
        <v>0</v>
      </c>
      <c r="G17" s="69">
        <f>G18</f>
        <v>0</v>
      </c>
      <c r="H17" s="69">
        <f>H18</f>
        <v>0</v>
      </c>
    </row>
    <row r="18" spans="1:8" ht="38.25" x14ac:dyDescent="0.25">
      <c r="A18" s="16"/>
      <c r="B18" s="16">
        <v>72</v>
      </c>
      <c r="C18" s="26" t="s">
        <v>27</v>
      </c>
      <c r="D18" s="65">
        <v>0</v>
      </c>
      <c r="E18" s="68">
        <v>0</v>
      </c>
      <c r="F18" s="68">
        <v>0</v>
      </c>
      <c r="G18" s="68">
        <v>0</v>
      </c>
      <c r="H18" s="82">
        <v>0</v>
      </c>
    </row>
    <row r="21" spans="1:8" ht="15.75" x14ac:dyDescent="0.25">
      <c r="A21" s="111" t="s">
        <v>44</v>
      </c>
      <c r="B21" s="125"/>
      <c r="C21" s="125"/>
      <c r="D21" s="125"/>
      <c r="E21" s="125"/>
      <c r="F21" s="125"/>
      <c r="G21" s="125"/>
      <c r="H21" s="125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0" t="s">
        <v>5</v>
      </c>
      <c r="B23" s="19" t="s">
        <v>6</v>
      </c>
      <c r="C23" s="19" t="s">
        <v>9</v>
      </c>
      <c r="D23" s="20" t="s">
        <v>100</v>
      </c>
      <c r="E23" s="20" t="s">
        <v>101</v>
      </c>
      <c r="F23" s="20" t="s">
        <v>102</v>
      </c>
      <c r="G23" s="20" t="s">
        <v>97</v>
      </c>
      <c r="H23" s="20" t="s">
        <v>103</v>
      </c>
    </row>
    <row r="24" spans="1:8" x14ac:dyDescent="0.25">
      <c r="A24" s="35"/>
      <c r="B24" s="36"/>
      <c r="C24" s="34" t="s">
        <v>1</v>
      </c>
      <c r="D24" s="70">
        <f>D25+D29</f>
        <v>89405</v>
      </c>
      <c r="E24" s="71">
        <f>E25+E29</f>
        <v>142613</v>
      </c>
      <c r="F24" s="71">
        <f>F25+F29</f>
        <v>127325</v>
      </c>
      <c r="G24" s="71">
        <f>G25+G29</f>
        <v>136760</v>
      </c>
      <c r="H24" s="71">
        <f>H25+H29</f>
        <v>138740</v>
      </c>
    </row>
    <row r="25" spans="1:8" ht="15.75" customHeight="1" x14ac:dyDescent="0.25">
      <c r="A25" s="11">
        <v>3</v>
      </c>
      <c r="B25" s="11"/>
      <c r="C25" s="11" t="s">
        <v>10</v>
      </c>
      <c r="D25" s="67">
        <f>D26+D27+D28</f>
        <v>61746</v>
      </c>
      <c r="E25" s="69">
        <f>E26+E27+E28</f>
        <v>112806</v>
      </c>
      <c r="F25" s="69">
        <f>F26+F27+F28</f>
        <v>108970</v>
      </c>
      <c r="G25" s="69">
        <f>G26+G27+G28</f>
        <v>109760</v>
      </c>
      <c r="H25" s="69">
        <f>H26+H27+H28</f>
        <v>112240</v>
      </c>
    </row>
    <row r="26" spans="1:8" ht="15.75" customHeight="1" x14ac:dyDescent="0.25">
      <c r="A26" s="11"/>
      <c r="B26" s="16">
        <v>31</v>
      </c>
      <c r="C26" s="16" t="s">
        <v>11</v>
      </c>
      <c r="D26" s="65">
        <v>41116</v>
      </c>
      <c r="E26" s="68">
        <v>72051</v>
      </c>
      <c r="F26" s="68">
        <v>70700</v>
      </c>
      <c r="G26" s="68">
        <v>71000</v>
      </c>
      <c r="H26" s="68">
        <v>71550</v>
      </c>
    </row>
    <row r="27" spans="1:8" x14ac:dyDescent="0.25">
      <c r="A27" s="12"/>
      <c r="B27" s="12">
        <v>32</v>
      </c>
      <c r="C27" s="12" t="s">
        <v>21</v>
      </c>
      <c r="D27" s="65">
        <v>20159</v>
      </c>
      <c r="E27" s="68">
        <v>40245</v>
      </c>
      <c r="F27" s="68">
        <v>37760</v>
      </c>
      <c r="G27" s="68">
        <v>38210</v>
      </c>
      <c r="H27" s="68">
        <v>40140</v>
      </c>
    </row>
    <row r="28" spans="1:8" x14ac:dyDescent="0.25">
      <c r="A28" s="12"/>
      <c r="B28" s="12">
        <v>34</v>
      </c>
      <c r="C28" s="72" t="s">
        <v>69</v>
      </c>
      <c r="D28" s="65">
        <v>471</v>
      </c>
      <c r="E28" s="68">
        <v>510</v>
      </c>
      <c r="F28" s="68">
        <v>510</v>
      </c>
      <c r="G28" s="68">
        <v>550</v>
      </c>
      <c r="H28" s="68">
        <v>550</v>
      </c>
    </row>
    <row r="29" spans="1:8" ht="25.5" x14ac:dyDescent="0.25">
      <c r="A29" s="14">
        <v>4</v>
      </c>
      <c r="B29" s="15"/>
      <c r="C29" s="25" t="s">
        <v>12</v>
      </c>
      <c r="D29" s="67">
        <f>D30</f>
        <v>27659</v>
      </c>
      <c r="E29" s="69">
        <f>E30</f>
        <v>29807</v>
      </c>
      <c r="F29" s="69">
        <f>F30</f>
        <v>18355</v>
      </c>
      <c r="G29" s="69">
        <f>G30</f>
        <v>27000</v>
      </c>
      <c r="H29" s="69">
        <f>H30</f>
        <v>26500</v>
      </c>
    </row>
    <row r="30" spans="1:8" ht="39" x14ac:dyDescent="0.25">
      <c r="A30" s="16"/>
      <c r="B30" s="16">
        <v>42</v>
      </c>
      <c r="C30" s="73" t="s">
        <v>30</v>
      </c>
      <c r="D30" s="65">
        <v>27659</v>
      </c>
      <c r="E30" s="68">
        <v>29807</v>
      </c>
      <c r="F30" s="68">
        <v>18355</v>
      </c>
      <c r="G30" s="68">
        <v>27000</v>
      </c>
      <c r="H30" s="82">
        <v>26500</v>
      </c>
    </row>
    <row r="33" spans="7:8" x14ac:dyDescent="0.25">
      <c r="G33" s="100" t="s">
        <v>95</v>
      </c>
      <c r="H33" s="100"/>
    </row>
    <row r="34" spans="7:8" x14ac:dyDescent="0.25">
      <c r="G34" s="100"/>
      <c r="H34" s="100"/>
    </row>
    <row r="35" spans="7:8" x14ac:dyDescent="0.25">
      <c r="G35" s="101"/>
      <c r="H35" s="101"/>
    </row>
    <row r="36" spans="7:8" x14ac:dyDescent="0.25">
      <c r="G36" s="100" t="s">
        <v>96</v>
      </c>
      <c r="H36" s="100"/>
    </row>
  </sheetData>
  <mergeCells count="9">
    <mergeCell ref="G34:H34"/>
    <mergeCell ref="G35:H35"/>
    <mergeCell ref="G36:H36"/>
    <mergeCell ref="A21:H21"/>
    <mergeCell ref="A1:H1"/>
    <mergeCell ref="A3:H3"/>
    <mergeCell ref="A5:H5"/>
    <mergeCell ref="A7:H7"/>
    <mergeCell ref="G33:H33"/>
  </mergeCells>
  <pageMargins left="0.7" right="0.7" top="0.75" bottom="0.75" header="0.3" footer="0.3"/>
  <pageSetup paperSize="9" scale="78" fitToHeight="0" orientation="landscape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topLeftCell="A7" workbookViewId="0">
      <selection activeCell="F31" sqref="F3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1" t="s">
        <v>99</v>
      </c>
      <c r="B1" s="111"/>
      <c r="C1" s="111"/>
      <c r="D1" s="111"/>
      <c r="E1" s="111"/>
      <c r="F1" s="111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11" t="s">
        <v>18</v>
      </c>
      <c r="B3" s="111"/>
      <c r="C3" s="111"/>
      <c r="D3" s="111"/>
      <c r="E3" s="111"/>
      <c r="F3" s="111"/>
    </row>
    <row r="4" spans="1:6" ht="18" x14ac:dyDescent="0.25">
      <c r="B4" s="24"/>
      <c r="C4" s="24"/>
      <c r="D4" s="24"/>
      <c r="E4" s="5"/>
      <c r="F4" s="5"/>
    </row>
    <row r="5" spans="1:6" ht="18" customHeight="1" x14ac:dyDescent="0.25">
      <c r="A5" s="111" t="s">
        <v>4</v>
      </c>
      <c r="B5" s="111"/>
      <c r="C5" s="111"/>
      <c r="D5" s="111"/>
      <c r="E5" s="111"/>
      <c r="F5" s="111"/>
    </row>
    <row r="6" spans="1:6" ht="18" x14ac:dyDescent="0.25">
      <c r="A6" s="24"/>
      <c r="B6" s="24"/>
      <c r="C6" s="24"/>
      <c r="D6" s="24"/>
      <c r="E6" s="5"/>
      <c r="F6" s="5"/>
    </row>
    <row r="7" spans="1:6" ht="15.75" customHeight="1" x14ac:dyDescent="0.25">
      <c r="A7" s="111" t="s">
        <v>45</v>
      </c>
      <c r="B7" s="111"/>
      <c r="C7" s="111"/>
      <c r="D7" s="111"/>
      <c r="E7" s="111"/>
      <c r="F7" s="111"/>
    </row>
    <row r="8" spans="1:6" ht="18" x14ac:dyDescent="0.25">
      <c r="A8" s="24"/>
      <c r="B8" s="24"/>
      <c r="C8" s="24"/>
      <c r="D8" s="24"/>
      <c r="E8" s="5"/>
      <c r="F8" s="5"/>
    </row>
    <row r="9" spans="1:6" ht="25.5" x14ac:dyDescent="0.25">
      <c r="A9" s="20" t="s">
        <v>47</v>
      </c>
      <c r="B9" s="20" t="s">
        <v>100</v>
      </c>
      <c r="C9" s="20" t="s">
        <v>101</v>
      </c>
      <c r="D9" s="20" t="s">
        <v>102</v>
      </c>
      <c r="E9" s="20" t="s">
        <v>97</v>
      </c>
      <c r="F9" s="20" t="s">
        <v>103</v>
      </c>
    </row>
    <row r="10" spans="1:6" x14ac:dyDescent="0.25">
      <c r="A10" s="37" t="s">
        <v>0</v>
      </c>
      <c r="B10" s="70">
        <f>B11+B13+B15+B17</f>
        <v>85107</v>
      </c>
      <c r="C10" s="71">
        <f>C11+C13+C15+C17</f>
        <v>141932</v>
      </c>
      <c r="D10" s="71">
        <f>D11+D13+D15+D17</f>
        <v>126825</v>
      </c>
      <c r="E10" s="71">
        <f>E11+E13+E15+E17</f>
        <v>136760</v>
      </c>
      <c r="F10" s="71">
        <f>F11+F13+F15</f>
        <v>138740</v>
      </c>
    </row>
    <row r="11" spans="1:6" x14ac:dyDescent="0.25">
      <c r="A11" s="25" t="s">
        <v>48</v>
      </c>
      <c r="B11" s="74">
        <f>B12</f>
        <v>65813</v>
      </c>
      <c r="C11" s="74">
        <f>C12</f>
        <v>117813</v>
      </c>
      <c r="D11" s="74">
        <f>D12</f>
        <v>106430</v>
      </c>
      <c r="E11" s="74">
        <f>E12</f>
        <v>110310</v>
      </c>
      <c r="F11" s="74">
        <f>F12</f>
        <v>112270</v>
      </c>
    </row>
    <row r="12" spans="1:6" x14ac:dyDescent="0.25">
      <c r="A12" s="18" t="s">
        <v>71</v>
      </c>
      <c r="B12" s="68">
        <v>65813</v>
      </c>
      <c r="C12" s="68">
        <v>117813</v>
      </c>
      <c r="D12" s="68">
        <v>106430</v>
      </c>
      <c r="E12" s="68">
        <v>110310</v>
      </c>
      <c r="F12" s="68">
        <v>112270</v>
      </c>
    </row>
    <row r="13" spans="1:6" x14ac:dyDescent="0.25">
      <c r="A13" s="11" t="s">
        <v>70</v>
      </c>
      <c r="B13" s="69">
        <f>B14</f>
        <v>3139</v>
      </c>
      <c r="C13" s="69">
        <f>C14</f>
        <v>6564</v>
      </c>
      <c r="D13" s="69">
        <f>D14</f>
        <v>6540</v>
      </c>
      <c r="E13" s="69">
        <f>E14</f>
        <v>6950</v>
      </c>
      <c r="F13" s="69">
        <f>F14</f>
        <v>6970</v>
      </c>
    </row>
    <row r="14" spans="1:6" x14ac:dyDescent="0.25">
      <c r="A14" s="18" t="s">
        <v>72</v>
      </c>
      <c r="B14" s="65">
        <v>3139</v>
      </c>
      <c r="C14" s="68">
        <v>6564</v>
      </c>
      <c r="D14" s="68">
        <v>6540</v>
      </c>
      <c r="E14" s="68">
        <v>6950</v>
      </c>
      <c r="F14" s="68">
        <v>6970</v>
      </c>
    </row>
    <row r="15" spans="1:6" x14ac:dyDescent="0.25">
      <c r="A15" s="37" t="s">
        <v>73</v>
      </c>
      <c r="B15" s="67">
        <f>B16</f>
        <v>16155</v>
      </c>
      <c r="C15" s="69">
        <f>C16</f>
        <v>17555</v>
      </c>
      <c r="D15" s="69">
        <f>D16</f>
        <v>13855</v>
      </c>
      <c r="E15" s="69">
        <f>E16</f>
        <v>19500</v>
      </c>
      <c r="F15" s="84">
        <f>F16</f>
        <v>19500</v>
      </c>
    </row>
    <row r="16" spans="1:6" x14ac:dyDescent="0.25">
      <c r="A16" s="18" t="s">
        <v>74</v>
      </c>
      <c r="B16" s="65">
        <v>16155</v>
      </c>
      <c r="C16" s="68">
        <v>17555</v>
      </c>
      <c r="D16" s="68">
        <v>13855</v>
      </c>
      <c r="E16" s="68">
        <v>19500</v>
      </c>
      <c r="F16" s="82">
        <v>19500</v>
      </c>
    </row>
    <row r="17" spans="1:6" x14ac:dyDescent="0.25">
      <c r="A17" s="37" t="s">
        <v>75</v>
      </c>
      <c r="B17" s="69">
        <f>B18</f>
        <v>0</v>
      </c>
      <c r="C17" s="68">
        <f>C18</f>
        <v>0</v>
      </c>
      <c r="D17" s="68">
        <f>D18</f>
        <v>0</v>
      </c>
      <c r="E17" s="82">
        <f>E18</f>
        <v>0</v>
      </c>
      <c r="F17" s="82">
        <f>F18</f>
        <v>0</v>
      </c>
    </row>
    <row r="18" spans="1:6" x14ac:dyDescent="0.25">
      <c r="A18" s="18" t="s">
        <v>76</v>
      </c>
      <c r="B18" s="75">
        <v>0</v>
      </c>
      <c r="C18" s="68">
        <v>0</v>
      </c>
      <c r="D18" s="68">
        <v>0</v>
      </c>
      <c r="E18" s="68">
        <v>0</v>
      </c>
      <c r="F18" s="68">
        <v>0</v>
      </c>
    </row>
    <row r="21" spans="1:6" ht="15.75" customHeight="1" x14ac:dyDescent="0.25">
      <c r="A21" s="111" t="s">
        <v>46</v>
      </c>
      <c r="B21" s="111"/>
      <c r="C21" s="111"/>
      <c r="D21" s="111"/>
      <c r="E21" s="111"/>
      <c r="F21" s="111"/>
    </row>
    <row r="22" spans="1:6" ht="18" x14ac:dyDescent="0.25">
      <c r="A22" s="24"/>
      <c r="B22" s="24"/>
      <c r="C22" s="24"/>
      <c r="D22" s="24"/>
      <c r="E22" s="5"/>
      <c r="F22" s="5"/>
    </row>
    <row r="23" spans="1:6" ht="25.5" x14ac:dyDescent="0.25">
      <c r="A23" s="20" t="s">
        <v>47</v>
      </c>
      <c r="B23" s="20" t="s">
        <v>100</v>
      </c>
      <c r="C23" s="20" t="s">
        <v>101</v>
      </c>
      <c r="D23" s="20" t="s">
        <v>102</v>
      </c>
      <c r="E23" s="20" t="s">
        <v>97</v>
      </c>
      <c r="F23" s="20" t="s">
        <v>103</v>
      </c>
    </row>
    <row r="24" spans="1:6" x14ac:dyDescent="0.25">
      <c r="A24" s="37" t="s">
        <v>1</v>
      </c>
      <c r="B24" s="70">
        <f>B25+B27+B29+B31</f>
        <v>89405</v>
      </c>
      <c r="C24" s="71">
        <f>C26+C28+C30+C32</f>
        <v>142613</v>
      </c>
      <c r="D24" s="71">
        <f>D25+D27+D29+D31</f>
        <v>127325</v>
      </c>
      <c r="E24" s="71">
        <f>E25+E27+E29</f>
        <v>136760</v>
      </c>
      <c r="F24" s="71">
        <f>F25+F27+F29</f>
        <v>138740</v>
      </c>
    </row>
    <row r="25" spans="1:6" ht="15.75" customHeight="1" x14ac:dyDescent="0.25">
      <c r="A25" s="25" t="s">
        <v>48</v>
      </c>
      <c r="B25" s="67">
        <f>B26</f>
        <v>66641</v>
      </c>
      <c r="C25" s="69">
        <f>C26</f>
        <v>117813</v>
      </c>
      <c r="D25" s="69">
        <f>D26</f>
        <v>106430</v>
      </c>
      <c r="E25" s="69">
        <f>E26</f>
        <v>110310</v>
      </c>
      <c r="F25" s="69">
        <f>F26</f>
        <v>112270</v>
      </c>
    </row>
    <row r="26" spans="1:6" x14ac:dyDescent="0.25">
      <c r="A26" s="18" t="s">
        <v>71</v>
      </c>
      <c r="B26" s="65">
        <v>66641</v>
      </c>
      <c r="C26" s="68">
        <v>117813</v>
      </c>
      <c r="D26" s="68">
        <v>106430</v>
      </c>
      <c r="E26" s="68">
        <v>110310</v>
      </c>
      <c r="F26" s="68">
        <v>112270</v>
      </c>
    </row>
    <row r="27" spans="1:6" x14ac:dyDescent="0.25">
      <c r="A27" s="25" t="s">
        <v>70</v>
      </c>
      <c r="B27" s="67">
        <f>B28</f>
        <v>2809</v>
      </c>
      <c r="C27" s="69">
        <f>C28</f>
        <v>6945</v>
      </c>
      <c r="D27" s="69">
        <f>D28</f>
        <v>6540</v>
      </c>
      <c r="E27" s="69">
        <f>E28</f>
        <v>6950</v>
      </c>
      <c r="F27" s="69">
        <f>F28</f>
        <v>6970</v>
      </c>
    </row>
    <row r="28" spans="1:6" x14ac:dyDescent="0.25">
      <c r="A28" s="18" t="s">
        <v>72</v>
      </c>
      <c r="B28" s="65">
        <v>2809</v>
      </c>
      <c r="C28" s="68">
        <v>6945</v>
      </c>
      <c r="D28" s="68">
        <v>6540</v>
      </c>
      <c r="E28" s="68">
        <v>6950</v>
      </c>
      <c r="F28" s="82">
        <v>6970</v>
      </c>
    </row>
    <row r="29" spans="1:6" x14ac:dyDescent="0.25">
      <c r="A29" s="37" t="s">
        <v>73</v>
      </c>
      <c r="B29" s="76">
        <f>B30</f>
        <v>19955</v>
      </c>
      <c r="C29" s="69">
        <f>C30</f>
        <v>17555</v>
      </c>
      <c r="D29" s="69">
        <f>D30</f>
        <v>13855</v>
      </c>
      <c r="E29" s="98">
        <f>E30</f>
        <v>19500</v>
      </c>
      <c r="F29" s="98">
        <f>F30</f>
        <v>19500</v>
      </c>
    </row>
    <row r="30" spans="1:6" x14ac:dyDescent="0.25">
      <c r="A30" s="18" t="s">
        <v>74</v>
      </c>
      <c r="B30" s="65">
        <v>19955</v>
      </c>
      <c r="C30" s="68">
        <v>17555</v>
      </c>
      <c r="D30" s="68">
        <v>13855</v>
      </c>
      <c r="E30" s="99">
        <v>19500</v>
      </c>
      <c r="F30" s="99">
        <v>19500</v>
      </c>
    </row>
    <row r="31" spans="1:6" x14ac:dyDescent="0.25">
      <c r="A31" s="37" t="s">
        <v>75</v>
      </c>
      <c r="B31" s="76">
        <f>B32</f>
        <v>0</v>
      </c>
      <c r="C31" s="69">
        <f>C32</f>
        <v>300</v>
      </c>
      <c r="D31" s="69">
        <f>D32</f>
        <v>500</v>
      </c>
      <c r="E31" s="99">
        <f>E32</f>
        <v>0</v>
      </c>
      <c r="F31" s="99">
        <f>F32</f>
        <v>0</v>
      </c>
    </row>
    <row r="32" spans="1:6" x14ac:dyDescent="0.25">
      <c r="A32" s="18" t="s">
        <v>76</v>
      </c>
      <c r="B32" s="65"/>
      <c r="C32" s="68">
        <v>300</v>
      </c>
      <c r="D32" s="68">
        <v>500</v>
      </c>
      <c r="E32" s="99">
        <v>0</v>
      </c>
      <c r="F32" s="99">
        <v>0</v>
      </c>
    </row>
    <row r="34" spans="5:6" x14ac:dyDescent="0.25">
      <c r="E34" s="100" t="s">
        <v>95</v>
      </c>
      <c r="F34" s="100"/>
    </row>
    <row r="35" spans="5:6" x14ac:dyDescent="0.25">
      <c r="E35" s="100"/>
      <c r="F35" s="100"/>
    </row>
    <row r="36" spans="5:6" x14ac:dyDescent="0.25">
      <c r="E36" s="101"/>
      <c r="F36" s="101"/>
    </row>
    <row r="37" spans="5:6" x14ac:dyDescent="0.25">
      <c r="E37" s="100" t="s">
        <v>96</v>
      </c>
      <c r="F37" s="100"/>
    </row>
  </sheetData>
  <mergeCells count="9">
    <mergeCell ref="E34:F34"/>
    <mergeCell ref="E35:F35"/>
    <mergeCell ref="E36:F36"/>
    <mergeCell ref="E37:F37"/>
    <mergeCell ref="A1:F1"/>
    <mergeCell ref="A3:F3"/>
    <mergeCell ref="A5:F5"/>
    <mergeCell ref="A7:F7"/>
    <mergeCell ref="A21:F21"/>
  </mergeCells>
  <pageMargins left="0.7" right="0.7" top="0.75" bottom="0.75" header="0.3" footer="0.3"/>
  <pageSetup paperSize="9" scale="80" orientation="landscape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8"/>
  <sheetViews>
    <sheetView workbookViewId="0">
      <selection activeCell="F13" sqref="F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1" t="s">
        <v>99</v>
      </c>
      <c r="B1" s="111"/>
      <c r="C1" s="111"/>
      <c r="D1" s="111"/>
      <c r="E1" s="111"/>
      <c r="F1" s="111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1" t="s">
        <v>18</v>
      </c>
      <c r="B3" s="111"/>
      <c r="C3" s="111"/>
      <c r="D3" s="111"/>
      <c r="E3" s="115"/>
      <c r="F3" s="11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1" t="s">
        <v>4</v>
      </c>
      <c r="B5" s="112"/>
      <c r="C5" s="112"/>
      <c r="D5" s="112"/>
      <c r="E5" s="112"/>
      <c r="F5" s="112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1" t="s">
        <v>13</v>
      </c>
      <c r="B7" s="125"/>
      <c r="C7" s="125"/>
      <c r="D7" s="125"/>
      <c r="E7" s="125"/>
      <c r="F7" s="12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47</v>
      </c>
      <c r="B9" s="20" t="s">
        <v>100</v>
      </c>
      <c r="C9" s="20" t="s">
        <v>101</v>
      </c>
      <c r="D9" s="20" t="s">
        <v>102</v>
      </c>
      <c r="E9" s="20" t="s">
        <v>97</v>
      </c>
      <c r="F9" s="20" t="s">
        <v>103</v>
      </c>
    </row>
    <row r="10" spans="1:6" ht="15.75" customHeight="1" x14ac:dyDescent="0.25">
      <c r="A10" s="11" t="s">
        <v>14</v>
      </c>
      <c r="B10" s="78">
        <f t="shared" ref="B10:D11" si="0">B11</f>
        <v>89405</v>
      </c>
      <c r="C10" s="79">
        <f t="shared" si="0"/>
        <v>142613</v>
      </c>
      <c r="D10" s="79">
        <f t="shared" si="0"/>
        <v>127325</v>
      </c>
      <c r="E10" s="69">
        <f>E11</f>
        <v>136760</v>
      </c>
      <c r="F10" s="69">
        <f>F11</f>
        <v>138740</v>
      </c>
    </row>
    <row r="11" spans="1:6" ht="15.75" customHeight="1" x14ac:dyDescent="0.25">
      <c r="A11" s="11" t="s">
        <v>77</v>
      </c>
      <c r="B11" s="67">
        <f t="shared" si="0"/>
        <v>89405</v>
      </c>
      <c r="C11" s="69">
        <f t="shared" si="0"/>
        <v>142613</v>
      </c>
      <c r="D11" s="69">
        <f t="shared" si="0"/>
        <v>127325</v>
      </c>
      <c r="E11" s="69">
        <f>E12</f>
        <v>136760</v>
      </c>
      <c r="F11" s="69">
        <f>F12</f>
        <v>138740</v>
      </c>
    </row>
    <row r="12" spans="1:6" x14ac:dyDescent="0.25">
      <c r="A12" s="77" t="s">
        <v>78</v>
      </c>
      <c r="B12" s="65">
        <v>89405</v>
      </c>
      <c r="C12" s="68">
        <v>142613</v>
      </c>
      <c r="D12" s="68">
        <v>127325</v>
      </c>
      <c r="E12" s="68">
        <v>136760</v>
      </c>
      <c r="F12" s="68">
        <v>138740</v>
      </c>
    </row>
    <row r="15" spans="1:6" x14ac:dyDescent="0.25">
      <c r="E15" s="100" t="s">
        <v>95</v>
      </c>
      <c r="F15" s="100"/>
    </row>
    <row r="16" spans="1:6" x14ac:dyDescent="0.25">
      <c r="E16" s="100"/>
      <c r="F16" s="100"/>
    </row>
    <row r="17" spans="5:6" x14ac:dyDescent="0.25">
      <c r="E17" s="101"/>
      <c r="F17" s="101"/>
    </row>
    <row r="18" spans="5:6" x14ac:dyDescent="0.25">
      <c r="E18" s="100" t="s">
        <v>96</v>
      </c>
      <c r="F18" s="100"/>
    </row>
  </sheetData>
  <mergeCells count="8">
    <mergeCell ref="E16:F16"/>
    <mergeCell ref="E17:F17"/>
    <mergeCell ref="E18:F18"/>
    <mergeCell ref="A1:F1"/>
    <mergeCell ref="A3:F3"/>
    <mergeCell ref="A5:F5"/>
    <mergeCell ref="A7:F7"/>
    <mergeCell ref="E15:F15"/>
  </mergeCells>
  <pageMargins left="0.7" right="0.7" top="0.75" bottom="0.75" header="0.3" footer="0.3"/>
  <pageSetup paperSize="9" scale="80" orientation="landscape" copies="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1" t="s">
        <v>99</v>
      </c>
      <c r="B1" s="111"/>
      <c r="C1" s="111"/>
      <c r="D1" s="111"/>
      <c r="E1" s="111"/>
      <c r="F1" s="111"/>
      <c r="G1" s="111"/>
      <c r="H1" s="111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1" t="s">
        <v>18</v>
      </c>
      <c r="B3" s="111"/>
      <c r="C3" s="111"/>
      <c r="D3" s="111"/>
      <c r="E3" s="111"/>
      <c r="F3" s="111"/>
      <c r="G3" s="111"/>
      <c r="H3" s="11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1" t="s">
        <v>52</v>
      </c>
      <c r="B5" s="111"/>
      <c r="C5" s="111"/>
      <c r="D5" s="111"/>
      <c r="E5" s="111"/>
      <c r="F5" s="111"/>
      <c r="G5" s="111"/>
      <c r="H5" s="11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31</v>
      </c>
      <c r="D7" s="19" t="s">
        <v>34</v>
      </c>
      <c r="E7" s="20" t="s">
        <v>35</v>
      </c>
      <c r="F7" s="20" t="s">
        <v>32</v>
      </c>
      <c r="G7" s="20" t="s">
        <v>26</v>
      </c>
      <c r="H7" s="20" t="s">
        <v>33</v>
      </c>
    </row>
    <row r="8" spans="1:8" x14ac:dyDescent="0.25">
      <c r="A8" s="35"/>
      <c r="B8" s="36"/>
      <c r="C8" s="34" t="s">
        <v>54</v>
      </c>
      <c r="D8" s="36"/>
      <c r="E8" s="35"/>
      <c r="F8" s="35"/>
      <c r="G8" s="35"/>
      <c r="H8" s="35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8" x14ac:dyDescent="0.25">
      <c r="A11" s="11"/>
      <c r="B11" s="16"/>
      <c r="C11" s="38"/>
      <c r="D11" s="8"/>
      <c r="E11" s="9"/>
      <c r="F11" s="9"/>
      <c r="G11" s="9"/>
      <c r="H11" s="9"/>
    </row>
    <row r="12" spans="1:8" x14ac:dyDescent="0.25">
      <c r="A12" s="11"/>
      <c r="B12" s="16"/>
      <c r="C12" s="34" t="s">
        <v>57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5" t="s">
        <v>16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6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A2" sqref="A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1" t="s">
        <v>99</v>
      </c>
      <c r="B1" s="111"/>
      <c r="C1" s="111"/>
      <c r="D1" s="111"/>
      <c r="E1" s="111"/>
      <c r="F1" s="111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11" t="s">
        <v>18</v>
      </c>
      <c r="B3" s="111"/>
      <c r="C3" s="111"/>
      <c r="D3" s="111"/>
      <c r="E3" s="111"/>
      <c r="F3" s="111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111" t="s">
        <v>53</v>
      </c>
      <c r="B5" s="111"/>
      <c r="C5" s="111"/>
      <c r="D5" s="111"/>
      <c r="E5" s="111"/>
      <c r="F5" s="111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19" t="s">
        <v>47</v>
      </c>
      <c r="B7" s="19" t="s">
        <v>34</v>
      </c>
      <c r="C7" s="20" t="s">
        <v>35</v>
      </c>
      <c r="D7" s="20" t="s">
        <v>32</v>
      </c>
      <c r="E7" s="20" t="s">
        <v>26</v>
      </c>
      <c r="F7" s="20" t="s">
        <v>33</v>
      </c>
    </row>
    <row r="8" spans="1:6" x14ac:dyDescent="0.25">
      <c r="A8" s="11" t="s">
        <v>54</v>
      </c>
      <c r="B8" s="8"/>
      <c r="C8" s="9"/>
      <c r="D8" s="9"/>
      <c r="E8" s="9"/>
      <c r="F8" s="9"/>
    </row>
    <row r="9" spans="1:6" ht="25.5" x14ac:dyDescent="0.25">
      <c r="A9" s="11" t="s">
        <v>55</v>
      </c>
      <c r="B9" s="8"/>
      <c r="C9" s="9"/>
      <c r="D9" s="9"/>
      <c r="E9" s="9"/>
      <c r="F9" s="9"/>
    </row>
    <row r="10" spans="1:6" ht="25.5" x14ac:dyDescent="0.25">
      <c r="A10" s="17" t="s">
        <v>56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57</v>
      </c>
      <c r="B12" s="8"/>
      <c r="C12" s="9"/>
      <c r="D12" s="9"/>
      <c r="E12" s="9"/>
      <c r="F12" s="9"/>
    </row>
    <row r="13" spans="1:6" x14ac:dyDescent="0.25">
      <c r="A13" s="25" t="s">
        <v>48</v>
      </c>
      <c r="B13" s="8"/>
      <c r="C13" s="9"/>
      <c r="D13" s="9"/>
      <c r="E13" s="9"/>
      <c r="F13" s="9"/>
    </row>
    <row r="14" spans="1:6" x14ac:dyDescent="0.25">
      <c r="A14" s="13" t="s">
        <v>49</v>
      </c>
      <c r="B14" s="8"/>
      <c r="C14" s="9"/>
      <c r="D14" s="9"/>
      <c r="E14" s="9"/>
      <c r="F14" s="10"/>
    </row>
    <row r="15" spans="1:6" x14ac:dyDescent="0.25">
      <c r="A15" s="25" t="s">
        <v>50</v>
      </c>
      <c r="B15" s="8"/>
      <c r="C15" s="9"/>
      <c r="D15" s="9"/>
      <c r="E15" s="9"/>
      <c r="F15" s="10"/>
    </row>
    <row r="16" spans="1:6" x14ac:dyDescent="0.25">
      <c r="A16" s="13" t="s">
        <v>51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2"/>
  <sheetViews>
    <sheetView tabSelected="1" workbookViewId="0">
      <selection activeCell="H13" sqref="H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11" t="s">
        <v>99</v>
      </c>
      <c r="B1" s="111"/>
      <c r="C1" s="111"/>
      <c r="D1" s="111"/>
      <c r="E1" s="111"/>
      <c r="F1" s="111"/>
      <c r="G1" s="111"/>
      <c r="H1" s="111"/>
      <c r="I1" s="111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11" t="s">
        <v>17</v>
      </c>
      <c r="B3" s="112"/>
      <c r="C3" s="112"/>
      <c r="D3" s="112"/>
      <c r="E3" s="112"/>
      <c r="F3" s="112"/>
      <c r="G3" s="112"/>
      <c r="H3" s="112"/>
      <c r="I3" s="112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38" t="s">
        <v>19</v>
      </c>
      <c r="B5" s="139"/>
      <c r="C5" s="140"/>
      <c r="D5" s="19" t="s">
        <v>20</v>
      </c>
      <c r="E5" s="20" t="s">
        <v>100</v>
      </c>
      <c r="F5" s="20" t="s">
        <v>101</v>
      </c>
      <c r="G5" s="20" t="s">
        <v>102</v>
      </c>
      <c r="H5" s="20" t="s">
        <v>97</v>
      </c>
      <c r="I5" s="20" t="s">
        <v>103</v>
      </c>
    </row>
    <row r="6" spans="1:9" x14ac:dyDescent="0.25">
      <c r="A6" s="126" t="s">
        <v>79</v>
      </c>
      <c r="B6" s="127"/>
      <c r="C6" s="128"/>
      <c r="D6" s="92" t="s">
        <v>80</v>
      </c>
      <c r="E6" s="93">
        <f>E7+E32</f>
        <v>89405</v>
      </c>
      <c r="F6" s="94">
        <f>F7+F32</f>
        <v>142613</v>
      </c>
      <c r="G6" s="94">
        <f>G7+G32</f>
        <v>127325</v>
      </c>
      <c r="H6" s="94">
        <f>H7+H32</f>
        <v>136760</v>
      </c>
      <c r="I6" s="94">
        <f>I7+I32</f>
        <v>138740</v>
      </c>
    </row>
    <row r="7" spans="1:9" x14ac:dyDescent="0.25">
      <c r="A7" s="126" t="s">
        <v>81</v>
      </c>
      <c r="B7" s="127"/>
      <c r="C7" s="128"/>
      <c r="D7" s="95" t="s">
        <v>82</v>
      </c>
      <c r="E7" s="96">
        <f>E8+E14+E20+E26</f>
        <v>61745</v>
      </c>
      <c r="F7" s="94">
        <f>F8+F14+F20+F26</f>
        <v>112806</v>
      </c>
      <c r="G7" s="94">
        <f>G8+G14+G20+G26</f>
        <v>108970</v>
      </c>
      <c r="H7" s="94">
        <f>H8+H14+H20+H26</f>
        <v>109760</v>
      </c>
      <c r="I7" s="94">
        <f>I8+I14+I20+I26</f>
        <v>112240</v>
      </c>
    </row>
    <row r="8" spans="1:9" x14ac:dyDescent="0.25">
      <c r="A8" s="132" t="s">
        <v>83</v>
      </c>
      <c r="B8" s="133"/>
      <c r="C8" s="134"/>
      <c r="D8" s="83" t="s">
        <v>84</v>
      </c>
      <c r="E8" s="90">
        <f>E9</f>
        <v>58936</v>
      </c>
      <c r="F8" s="85">
        <f>F9</f>
        <v>105831</v>
      </c>
      <c r="G8" s="85">
        <f>G9</f>
        <v>101930</v>
      </c>
      <c r="H8" s="85">
        <f>H9</f>
        <v>102810</v>
      </c>
      <c r="I8" s="86">
        <f>I9</f>
        <v>105270</v>
      </c>
    </row>
    <row r="9" spans="1:9" x14ac:dyDescent="0.25">
      <c r="A9" s="135">
        <v>3</v>
      </c>
      <c r="B9" s="136"/>
      <c r="C9" s="137"/>
      <c r="D9" s="27" t="s">
        <v>10</v>
      </c>
      <c r="E9" s="68">
        <f t="shared" ref="E9:F9" si="0">E10+E11+E12</f>
        <v>58936</v>
      </c>
      <c r="F9" s="68">
        <f t="shared" si="0"/>
        <v>105831</v>
      </c>
      <c r="G9" s="68">
        <f>G10+G11+G12</f>
        <v>101930</v>
      </c>
      <c r="H9" s="68">
        <f t="shared" ref="H9:I9" si="1">H10+H11+H12</f>
        <v>102810</v>
      </c>
      <c r="I9" s="68">
        <f t="shared" si="1"/>
        <v>105270</v>
      </c>
    </row>
    <row r="10" spans="1:9" x14ac:dyDescent="0.25">
      <c r="A10" s="129">
        <v>31</v>
      </c>
      <c r="B10" s="130"/>
      <c r="C10" s="131"/>
      <c r="D10" s="27" t="s">
        <v>11</v>
      </c>
      <c r="E10" s="65">
        <v>41116</v>
      </c>
      <c r="F10" s="68">
        <v>72051</v>
      </c>
      <c r="G10" s="68">
        <v>70700</v>
      </c>
      <c r="H10" s="68">
        <v>71000</v>
      </c>
      <c r="I10" s="82">
        <v>71550</v>
      </c>
    </row>
    <row r="11" spans="1:9" x14ac:dyDescent="0.25">
      <c r="A11" s="129">
        <v>32</v>
      </c>
      <c r="B11" s="130"/>
      <c r="C11" s="131"/>
      <c r="D11" s="51" t="s">
        <v>21</v>
      </c>
      <c r="E11" s="65">
        <v>17349</v>
      </c>
      <c r="F11" s="68">
        <v>33270</v>
      </c>
      <c r="G11" s="68">
        <v>30720</v>
      </c>
      <c r="H11" s="68">
        <v>31260</v>
      </c>
      <c r="I11" s="82">
        <v>33170</v>
      </c>
    </row>
    <row r="12" spans="1:9" ht="14.25" customHeight="1" x14ac:dyDescent="0.25">
      <c r="A12" s="129">
        <v>34</v>
      </c>
      <c r="B12" s="130"/>
      <c r="C12" s="131"/>
      <c r="D12" s="72" t="s">
        <v>69</v>
      </c>
      <c r="E12" s="65">
        <v>471</v>
      </c>
      <c r="F12" s="68">
        <v>510</v>
      </c>
      <c r="G12" s="68">
        <v>510</v>
      </c>
      <c r="H12" s="68">
        <v>550</v>
      </c>
      <c r="I12" s="82">
        <v>550</v>
      </c>
    </row>
    <row r="13" spans="1:9" ht="14.25" customHeight="1" x14ac:dyDescent="0.25">
      <c r="A13" s="52"/>
      <c r="B13" s="53"/>
      <c r="C13" s="54"/>
      <c r="D13" s="81"/>
      <c r="E13" s="8"/>
      <c r="F13" s="68"/>
      <c r="G13" s="68"/>
      <c r="H13" s="68"/>
      <c r="I13" s="82"/>
    </row>
    <row r="14" spans="1:9" ht="14.25" customHeight="1" x14ac:dyDescent="0.25">
      <c r="A14" s="132" t="s">
        <v>85</v>
      </c>
      <c r="B14" s="133"/>
      <c r="C14" s="134"/>
      <c r="D14" s="87" t="s">
        <v>86</v>
      </c>
      <c r="E14" s="90">
        <f>E15</f>
        <v>2809</v>
      </c>
      <c r="F14" s="85">
        <f>F15</f>
        <v>6675</v>
      </c>
      <c r="G14" s="85">
        <f>G15</f>
        <v>6540</v>
      </c>
      <c r="H14" s="85">
        <f>H15</f>
        <v>6950</v>
      </c>
      <c r="I14" s="86">
        <f>I15</f>
        <v>6970</v>
      </c>
    </row>
    <row r="15" spans="1:9" ht="14.25" customHeight="1" x14ac:dyDescent="0.25">
      <c r="A15" s="135">
        <v>3</v>
      </c>
      <c r="B15" s="136"/>
      <c r="C15" s="137"/>
      <c r="D15" s="51" t="s">
        <v>10</v>
      </c>
      <c r="E15" s="68">
        <v>2809</v>
      </c>
      <c r="F15" s="68">
        <f t="shared" ref="F15" si="2">F16+F17+F18</f>
        <v>6675</v>
      </c>
      <c r="G15" s="68">
        <f>G16+G17+G18</f>
        <v>6540</v>
      </c>
      <c r="H15" s="68">
        <f t="shared" ref="H15:I15" si="3">H16+H17+H18</f>
        <v>6950</v>
      </c>
      <c r="I15" s="68">
        <f t="shared" si="3"/>
        <v>6970</v>
      </c>
    </row>
    <row r="16" spans="1:9" ht="14.25" customHeight="1" x14ac:dyDescent="0.25">
      <c r="A16" s="129">
        <v>31</v>
      </c>
      <c r="B16" s="130"/>
      <c r="C16" s="131"/>
      <c r="D16" s="51" t="s">
        <v>11</v>
      </c>
      <c r="E16" s="65">
        <v>0</v>
      </c>
      <c r="F16" s="68">
        <v>0</v>
      </c>
      <c r="G16" s="68">
        <v>0</v>
      </c>
      <c r="H16" s="68">
        <v>0</v>
      </c>
      <c r="I16" s="82">
        <v>0</v>
      </c>
    </row>
    <row r="17" spans="1:9" ht="14.25" customHeight="1" x14ac:dyDescent="0.25">
      <c r="A17" s="129">
        <v>32</v>
      </c>
      <c r="B17" s="130"/>
      <c r="C17" s="131"/>
      <c r="D17" s="51" t="s">
        <v>21</v>
      </c>
      <c r="E17" s="65">
        <v>2810</v>
      </c>
      <c r="F17" s="68">
        <v>6675</v>
      </c>
      <c r="G17" s="68">
        <v>6540</v>
      </c>
      <c r="H17" s="68">
        <v>6950</v>
      </c>
      <c r="I17" s="82">
        <v>6970</v>
      </c>
    </row>
    <row r="18" spans="1:9" ht="14.25" customHeight="1" x14ac:dyDescent="0.25">
      <c r="A18" s="129">
        <v>34</v>
      </c>
      <c r="B18" s="130"/>
      <c r="C18" s="131"/>
      <c r="D18" s="72" t="s">
        <v>69</v>
      </c>
      <c r="E18" s="65">
        <v>0</v>
      </c>
      <c r="F18" s="68">
        <v>0</v>
      </c>
      <c r="G18" s="68">
        <v>0</v>
      </c>
      <c r="H18" s="68">
        <v>0</v>
      </c>
      <c r="I18" s="82">
        <v>0</v>
      </c>
    </row>
    <row r="19" spans="1:9" ht="14.25" customHeight="1" x14ac:dyDescent="0.25">
      <c r="A19" s="52"/>
      <c r="B19" s="53"/>
      <c r="C19" s="54"/>
      <c r="D19" s="81"/>
      <c r="E19" s="8"/>
      <c r="F19" s="68"/>
      <c r="G19" s="68"/>
      <c r="H19" s="68"/>
      <c r="I19" s="82"/>
    </row>
    <row r="20" spans="1:9" ht="14.25" customHeight="1" x14ac:dyDescent="0.25">
      <c r="A20" s="132" t="s">
        <v>87</v>
      </c>
      <c r="B20" s="133"/>
      <c r="C20" s="134"/>
      <c r="D20" s="87" t="s">
        <v>88</v>
      </c>
      <c r="E20" s="90">
        <f>E21</f>
        <v>0</v>
      </c>
      <c r="F20" s="85">
        <f>F21</f>
        <v>0</v>
      </c>
      <c r="G20" s="85">
        <f>G21</f>
        <v>0</v>
      </c>
      <c r="H20" s="85">
        <f>H21+H22+H23+H24</f>
        <v>0</v>
      </c>
      <c r="I20" s="86">
        <f>I21</f>
        <v>0</v>
      </c>
    </row>
    <row r="21" spans="1:9" ht="14.25" customHeight="1" x14ac:dyDescent="0.25">
      <c r="A21" s="135">
        <v>3</v>
      </c>
      <c r="B21" s="136"/>
      <c r="C21" s="137"/>
      <c r="D21" s="51" t="s">
        <v>10</v>
      </c>
      <c r="E21" s="65">
        <f>E22+E23+E24</f>
        <v>0</v>
      </c>
      <c r="F21" s="65">
        <f t="shared" ref="F21:I21" si="4">F22+F23+F24</f>
        <v>0</v>
      </c>
      <c r="G21" s="65">
        <f t="shared" si="4"/>
        <v>0</v>
      </c>
      <c r="H21" s="65">
        <f t="shared" si="4"/>
        <v>0</v>
      </c>
      <c r="I21" s="65">
        <f t="shared" si="4"/>
        <v>0</v>
      </c>
    </row>
    <row r="22" spans="1:9" ht="14.25" customHeight="1" x14ac:dyDescent="0.25">
      <c r="A22" s="129">
        <v>31</v>
      </c>
      <c r="B22" s="130"/>
      <c r="C22" s="131"/>
      <c r="D22" s="51" t="s">
        <v>11</v>
      </c>
      <c r="E22" s="65">
        <v>0</v>
      </c>
      <c r="F22" s="68"/>
      <c r="G22" s="68">
        <v>0</v>
      </c>
      <c r="H22" s="68">
        <v>0</v>
      </c>
      <c r="I22" s="82">
        <v>0</v>
      </c>
    </row>
    <row r="23" spans="1:9" ht="14.25" customHeight="1" x14ac:dyDescent="0.25">
      <c r="A23" s="129">
        <v>32</v>
      </c>
      <c r="B23" s="130"/>
      <c r="C23" s="131"/>
      <c r="D23" s="51" t="s">
        <v>21</v>
      </c>
      <c r="E23" s="65">
        <v>0</v>
      </c>
      <c r="F23" s="68"/>
      <c r="G23" s="68">
        <v>0</v>
      </c>
      <c r="H23" s="68">
        <v>0</v>
      </c>
      <c r="I23" s="82">
        <v>0</v>
      </c>
    </row>
    <row r="24" spans="1:9" ht="14.25" customHeight="1" x14ac:dyDescent="0.25">
      <c r="A24" s="129">
        <v>34</v>
      </c>
      <c r="B24" s="130"/>
      <c r="C24" s="131"/>
      <c r="D24" s="72" t="s">
        <v>69</v>
      </c>
      <c r="E24" s="65">
        <v>0</v>
      </c>
      <c r="F24" s="68">
        <v>0</v>
      </c>
      <c r="G24" s="68">
        <v>0</v>
      </c>
      <c r="H24" s="68">
        <v>0</v>
      </c>
      <c r="I24" s="82">
        <v>0</v>
      </c>
    </row>
    <row r="25" spans="1:9" ht="14.25" customHeight="1" x14ac:dyDescent="0.25">
      <c r="A25" s="52"/>
      <c r="B25" s="53"/>
      <c r="C25" s="54"/>
      <c r="D25" s="81"/>
      <c r="E25" s="8"/>
      <c r="F25" s="68"/>
      <c r="G25" s="68"/>
      <c r="H25" s="68"/>
      <c r="I25" s="82"/>
    </row>
    <row r="26" spans="1:9" ht="14.25" customHeight="1" x14ac:dyDescent="0.25">
      <c r="A26" s="132" t="s">
        <v>89</v>
      </c>
      <c r="B26" s="133"/>
      <c r="C26" s="134"/>
      <c r="D26" s="83" t="s">
        <v>92</v>
      </c>
      <c r="E26" s="90">
        <f>E27</f>
        <v>0</v>
      </c>
      <c r="F26" s="85">
        <f>F27</f>
        <v>300</v>
      </c>
      <c r="G26" s="85">
        <f>G27</f>
        <v>500</v>
      </c>
      <c r="H26" s="85">
        <f>H27</f>
        <v>0</v>
      </c>
      <c r="I26" s="86">
        <f>I27</f>
        <v>0</v>
      </c>
    </row>
    <row r="27" spans="1:9" ht="14.25" customHeight="1" x14ac:dyDescent="0.25">
      <c r="A27" s="135">
        <v>3</v>
      </c>
      <c r="B27" s="136"/>
      <c r="C27" s="137"/>
      <c r="D27" s="51" t="s">
        <v>10</v>
      </c>
      <c r="E27" s="68">
        <f t="shared" ref="E27" si="5">E28+E29+E30</f>
        <v>0</v>
      </c>
      <c r="F27" s="68">
        <f>F28+F29+F30</f>
        <v>300</v>
      </c>
      <c r="G27" s="68">
        <f>G28+G29+G30</f>
        <v>500</v>
      </c>
      <c r="H27" s="68">
        <f t="shared" ref="H27:I27" si="6">H28+H29+H30</f>
        <v>0</v>
      </c>
      <c r="I27" s="68">
        <f t="shared" si="6"/>
        <v>0</v>
      </c>
    </row>
    <row r="28" spans="1:9" ht="14.25" customHeight="1" x14ac:dyDescent="0.25">
      <c r="A28" s="129">
        <v>31</v>
      </c>
      <c r="B28" s="130"/>
      <c r="C28" s="131"/>
      <c r="D28" s="51" t="s">
        <v>11</v>
      </c>
      <c r="E28" s="65">
        <v>0</v>
      </c>
      <c r="F28" s="68">
        <v>0</v>
      </c>
      <c r="G28" s="68">
        <v>0</v>
      </c>
      <c r="H28" s="68">
        <v>0</v>
      </c>
      <c r="I28" s="82">
        <v>0</v>
      </c>
    </row>
    <row r="29" spans="1:9" ht="14.25" customHeight="1" x14ac:dyDescent="0.25">
      <c r="A29" s="129">
        <v>32</v>
      </c>
      <c r="B29" s="130"/>
      <c r="C29" s="131"/>
      <c r="D29" s="51" t="s">
        <v>21</v>
      </c>
      <c r="E29" s="65"/>
      <c r="F29" s="68">
        <v>300</v>
      </c>
      <c r="G29" s="68">
        <v>500</v>
      </c>
      <c r="H29" s="68">
        <v>0</v>
      </c>
      <c r="I29" s="82">
        <v>0</v>
      </c>
    </row>
    <row r="30" spans="1:9" ht="14.25" customHeight="1" x14ac:dyDescent="0.25">
      <c r="A30" s="129">
        <v>34</v>
      </c>
      <c r="B30" s="130"/>
      <c r="C30" s="131"/>
      <c r="D30" s="72" t="s">
        <v>69</v>
      </c>
      <c r="E30" s="65">
        <v>0</v>
      </c>
      <c r="F30" s="68">
        <v>0</v>
      </c>
      <c r="G30" s="68">
        <v>0</v>
      </c>
      <c r="H30" s="68">
        <v>0</v>
      </c>
      <c r="I30" s="82">
        <v>0</v>
      </c>
    </row>
    <row r="31" spans="1:9" ht="14.25" customHeight="1" x14ac:dyDescent="0.25">
      <c r="A31" s="52"/>
      <c r="B31" s="53"/>
      <c r="C31" s="54"/>
      <c r="D31" s="81"/>
      <c r="E31" s="8"/>
      <c r="F31" s="68"/>
      <c r="G31" s="68"/>
      <c r="H31" s="68"/>
      <c r="I31" s="82"/>
    </row>
    <row r="32" spans="1:9" ht="42" customHeight="1" x14ac:dyDescent="0.25">
      <c r="A32" s="126" t="s">
        <v>90</v>
      </c>
      <c r="B32" s="127"/>
      <c r="C32" s="128"/>
      <c r="D32" s="97" t="s">
        <v>91</v>
      </c>
      <c r="E32" s="96">
        <f>E33+E37+E41+E45</f>
        <v>27660</v>
      </c>
      <c r="F32" s="94">
        <f>F33+F37+F41</f>
        <v>29807</v>
      </c>
      <c r="G32" s="94">
        <f>G33+G37+G41+G45</f>
        <v>18355</v>
      </c>
      <c r="H32" s="94">
        <f>H33+H37+H41+H45</f>
        <v>27000</v>
      </c>
      <c r="I32" s="94">
        <f>I33+I37+I41+I45</f>
        <v>26500</v>
      </c>
    </row>
    <row r="33" spans="1:9" ht="14.25" customHeight="1" x14ac:dyDescent="0.25">
      <c r="A33" s="132" t="s">
        <v>83</v>
      </c>
      <c r="B33" s="133"/>
      <c r="C33" s="134"/>
      <c r="D33" s="83" t="s">
        <v>84</v>
      </c>
      <c r="E33" s="89">
        <f t="shared" ref="E33:I34" si="7">E34</f>
        <v>7705</v>
      </c>
      <c r="F33" s="85">
        <f t="shared" si="7"/>
        <v>11982</v>
      </c>
      <c r="G33" s="85">
        <f t="shared" si="7"/>
        <v>4500</v>
      </c>
      <c r="H33" s="85">
        <f t="shared" si="7"/>
        <v>7500</v>
      </c>
      <c r="I33" s="85">
        <f t="shared" si="7"/>
        <v>7000</v>
      </c>
    </row>
    <row r="34" spans="1:9" ht="14.25" customHeight="1" x14ac:dyDescent="0.25">
      <c r="A34" s="135">
        <v>4</v>
      </c>
      <c r="B34" s="136"/>
      <c r="C34" s="137"/>
      <c r="D34" s="26" t="s">
        <v>93</v>
      </c>
      <c r="E34" s="68">
        <f t="shared" si="7"/>
        <v>7705</v>
      </c>
      <c r="F34" s="68">
        <f t="shared" si="7"/>
        <v>11982</v>
      </c>
      <c r="G34" s="68">
        <f t="shared" si="7"/>
        <v>4500</v>
      </c>
      <c r="H34" s="68">
        <f t="shared" si="7"/>
        <v>7500</v>
      </c>
      <c r="I34" s="68">
        <f t="shared" si="7"/>
        <v>7000</v>
      </c>
    </row>
    <row r="35" spans="1:9" ht="25.5" customHeight="1" x14ac:dyDescent="0.25">
      <c r="A35" s="129">
        <v>42</v>
      </c>
      <c r="B35" s="130"/>
      <c r="C35" s="131"/>
      <c r="D35" s="73" t="s">
        <v>94</v>
      </c>
      <c r="E35" s="88">
        <v>7705</v>
      </c>
      <c r="F35" s="68">
        <v>11982</v>
      </c>
      <c r="G35" s="68">
        <v>4500</v>
      </c>
      <c r="H35" s="68">
        <v>7500</v>
      </c>
      <c r="I35" s="68">
        <v>7000</v>
      </c>
    </row>
    <row r="36" spans="1:9" ht="14.25" customHeight="1" x14ac:dyDescent="0.25">
      <c r="A36" s="52"/>
      <c r="B36" s="53"/>
      <c r="C36" s="54"/>
      <c r="D36" s="80"/>
      <c r="E36" s="80"/>
      <c r="F36" s="68"/>
      <c r="G36" s="68"/>
      <c r="H36" s="68"/>
      <c r="I36" s="68"/>
    </row>
    <row r="37" spans="1:9" ht="14.25" customHeight="1" x14ac:dyDescent="0.25">
      <c r="A37" s="132" t="s">
        <v>85</v>
      </c>
      <c r="B37" s="133"/>
      <c r="C37" s="134"/>
      <c r="D37" s="87" t="s">
        <v>86</v>
      </c>
      <c r="E37" s="89">
        <f t="shared" ref="E37:G38" si="8">E38</f>
        <v>0</v>
      </c>
      <c r="F37" s="85">
        <f t="shared" si="8"/>
        <v>270</v>
      </c>
      <c r="G37" s="85">
        <f t="shared" si="8"/>
        <v>0</v>
      </c>
      <c r="H37" s="85">
        <f>H38</f>
        <v>0</v>
      </c>
      <c r="I37" s="85">
        <f>I38</f>
        <v>0</v>
      </c>
    </row>
    <row r="38" spans="1:9" ht="14.25" customHeight="1" x14ac:dyDescent="0.25">
      <c r="A38" s="135">
        <v>4</v>
      </c>
      <c r="B38" s="136"/>
      <c r="C38" s="137"/>
      <c r="D38" s="26" t="s">
        <v>93</v>
      </c>
      <c r="E38" s="88">
        <f t="shared" si="8"/>
        <v>0</v>
      </c>
      <c r="F38" s="68">
        <f t="shared" si="8"/>
        <v>270</v>
      </c>
      <c r="G38" s="68">
        <f t="shared" si="8"/>
        <v>0</v>
      </c>
      <c r="H38" s="68">
        <f>H39</f>
        <v>0</v>
      </c>
      <c r="I38" s="68">
        <f>I39</f>
        <v>0</v>
      </c>
    </row>
    <row r="39" spans="1:9" ht="25.5" customHeight="1" x14ac:dyDescent="0.25">
      <c r="A39" s="129">
        <v>42</v>
      </c>
      <c r="B39" s="130"/>
      <c r="C39" s="131"/>
      <c r="D39" s="73" t="s">
        <v>94</v>
      </c>
      <c r="E39" s="88">
        <v>0</v>
      </c>
      <c r="F39" s="68">
        <v>270</v>
      </c>
      <c r="G39" s="68">
        <v>0</v>
      </c>
      <c r="H39" s="68">
        <v>0</v>
      </c>
      <c r="I39" s="68">
        <v>0</v>
      </c>
    </row>
    <row r="40" spans="1:9" ht="14.25" customHeight="1" x14ac:dyDescent="0.25">
      <c r="A40" s="52"/>
      <c r="B40" s="53"/>
      <c r="C40" s="54"/>
      <c r="D40" s="80"/>
      <c r="E40" s="80"/>
      <c r="F40" s="68"/>
      <c r="G40" s="68"/>
      <c r="H40" s="68"/>
      <c r="I40" s="68"/>
    </row>
    <row r="41" spans="1:9" ht="14.25" customHeight="1" x14ac:dyDescent="0.25">
      <c r="A41" s="132" t="s">
        <v>87</v>
      </c>
      <c r="B41" s="133"/>
      <c r="C41" s="134"/>
      <c r="D41" s="87" t="s">
        <v>88</v>
      </c>
      <c r="E41" s="90">
        <f t="shared" ref="E41:I42" si="9">E42</f>
        <v>19955</v>
      </c>
      <c r="F41" s="85">
        <f t="shared" si="9"/>
        <v>17555</v>
      </c>
      <c r="G41" s="85">
        <f t="shared" si="9"/>
        <v>13855</v>
      </c>
      <c r="H41" s="85">
        <f t="shared" si="9"/>
        <v>19500</v>
      </c>
      <c r="I41" s="86">
        <f t="shared" si="9"/>
        <v>19500</v>
      </c>
    </row>
    <row r="42" spans="1:9" ht="14.25" customHeight="1" x14ac:dyDescent="0.25">
      <c r="A42" s="135">
        <v>4</v>
      </c>
      <c r="B42" s="136"/>
      <c r="C42" s="137"/>
      <c r="D42" s="26" t="s">
        <v>93</v>
      </c>
      <c r="E42" s="88">
        <f t="shared" si="9"/>
        <v>19955</v>
      </c>
      <c r="F42" s="68">
        <f t="shared" si="9"/>
        <v>17555</v>
      </c>
      <c r="G42" s="68">
        <f t="shared" si="9"/>
        <v>13855</v>
      </c>
      <c r="H42" s="68">
        <f t="shared" si="9"/>
        <v>19500</v>
      </c>
      <c r="I42" s="68">
        <f t="shared" si="9"/>
        <v>19500</v>
      </c>
    </row>
    <row r="43" spans="1:9" ht="25.5" customHeight="1" x14ac:dyDescent="0.25">
      <c r="A43" s="129">
        <v>42</v>
      </c>
      <c r="B43" s="130"/>
      <c r="C43" s="131"/>
      <c r="D43" s="73" t="s">
        <v>94</v>
      </c>
      <c r="E43" s="88">
        <v>19955</v>
      </c>
      <c r="F43" s="68">
        <v>17555</v>
      </c>
      <c r="G43" s="68">
        <v>13855</v>
      </c>
      <c r="H43" s="68">
        <v>19500</v>
      </c>
      <c r="I43" s="68">
        <v>19500</v>
      </c>
    </row>
    <row r="44" spans="1:9" ht="14.25" customHeight="1" x14ac:dyDescent="0.25">
      <c r="A44" s="52"/>
      <c r="B44" s="53"/>
      <c r="C44" s="54"/>
      <c r="D44" s="80"/>
      <c r="E44" s="80"/>
      <c r="F44" s="68"/>
      <c r="G44" s="68"/>
      <c r="H44" s="68"/>
      <c r="I44" s="68"/>
    </row>
    <row r="45" spans="1:9" ht="14.25" customHeight="1" x14ac:dyDescent="0.25">
      <c r="A45" s="132" t="s">
        <v>89</v>
      </c>
      <c r="B45" s="133"/>
      <c r="C45" s="134"/>
      <c r="D45" s="83" t="s">
        <v>92</v>
      </c>
      <c r="E45" s="67">
        <f>E46+E47</f>
        <v>0</v>
      </c>
      <c r="F45" s="85">
        <f>F46</f>
        <v>0</v>
      </c>
      <c r="G45" s="85">
        <f>G46</f>
        <v>0</v>
      </c>
      <c r="H45" s="85">
        <f>H46</f>
        <v>0</v>
      </c>
      <c r="I45" s="86">
        <f>I46</f>
        <v>0</v>
      </c>
    </row>
    <row r="46" spans="1:9" ht="14.25" customHeight="1" x14ac:dyDescent="0.25">
      <c r="A46" s="135">
        <v>4</v>
      </c>
      <c r="B46" s="136"/>
      <c r="C46" s="137"/>
      <c r="D46" s="26" t="s">
        <v>93</v>
      </c>
      <c r="E46" s="91">
        <v>0</v>
      </c>
      <c r="F46" s="68">
        <v>0</v>
      </c>
      <c r="G46" s="68">
        <v>0</v>
      </c>
      <c r="H46" s="68">
        <v>0</v>
      </c>
      <c r="I46" s="68">
        <f>I47</f>
        <v>0</v>
      </c>
    </row>
    <row r="47" spans="1:9" ht="25.5" customHeight="1" x14ac:dyDescent="0.25">
      <c r="A47" s="129">
        <v>42</v>
      </c>
      <c r="B47" s="130"/>
      <c r="C47" s="131"/>
      <c r="D47" s="73" t="s">
        <v>94</v>
      </c>
      <c r="E47" s="91"/>
      <c r="F47" s="68">
        <v>0</v>
      </c>
      <c r="G47" s="68">
        <v>0</v>
      </c>
      <c r="H47" s="68">
        <v>0</v>
      </c>
      <c r="I47" s="68">
        <v>0</v>
      </c>
    </row>
    <row r="49" spans="8:9" x14ac:dyDescent="0.25">
      <c r="H49" s="100" t="s">
        <v>95</v>
      </c>
      <c r="I49" s="100"/>
    </row>
    <row r="50" spans="8:9" x14ac:dyDescent="0.25">
      <c r="H50" s="100"/>
      <c r="I50" s="100"/>
    </row>
    <row r="51" spans="8:9" x14ac:dyDescent="0.25">
      <c r="H51" s="101"/>
      <c r="I51" s="101"/>
    </row>
    <row r="52" spans="8:9" x14ac:dyDescent="0.25">
      <c r="H52" s="100" t="s">
        <v>96</v>
      </c>
      <c r="I52" s="100"/>
    </row>
  </sheetData>
  <mergeCells count="42">
    <mergeCell ref="A34:C34"/>
    <mergeCell ref="A32:C32"/>
    <mergeCell ref="A33:C33"/>
    <mergeCell ref="A39:C39"/>
    <mergeCell ref="A45:C45"/>
    <mergeCell ref="A42:C42"/>
    <mergeCell ref="A43:C43"/>
    <mergeCell ref="A35:C35"/>
    <mergeCell ref="A37:C37"/>
    <mergeCell ref="A38:C38"/>
    <mergeCell ref="A41:C41"/>
    <mergeCell ref="A1:I1"/>
    <mergeCell ref="A3:I3"/>
    <mergeCell ref="A5:C5"/>
    <mergeCell ref="A20:C20"/>
    <mergeCell ref="A21:C21"/>
    <mergeCell ref="A14:C14"/>
    <mergeCell ref="A15:C15"/>
    <mergeCell ref="A16:C16"/>
    <mergeCell ref="A17:C17"/>
    <mergeCell ref="A18:C18"/>
    <mergeCell ref="A8:C8"/>
    <mergeCell ref="A9:C9"/>
    <mergeCell ref="A12:C12"/>
    <mergeCell ref="A10:C10"/>
    <mergeCell ref="A11:C11"/>
    <mergeCell ref="H49:I49"/>
    <mergeCell ref="H50:I50"/>
    <mergeCell ref="H51:I51"/>
    <mergeCell ref="H52:I52"/>
    <mergeCell ref="A6:C6"/>
    <mergeCell ref="A7:C7"/>
    <mergeCell ref="A22:C22"/>
    <mergeCell ref="A23:C23"/>
    <mergeCell ref="A24:C24"/>
    <mergeCell ref="A26:C26"/>
    <mergeCell ref="A27:C27"/>
    <mergeCell ref="A28:C28"/>
    <mergeCell ref="A29:C29"/>
    <mergeCell ref="A30:C30"/>
    <mergeCell ref="A47:C47"/>
    <mergeCell ref="A46:C46"/>
  </mergeCells>
  <pageMargins left="0.7" right="0.7" top="0.75" bottom="0.75" header="0.3" footer="0.3"/>
  <pageSetup paperSize="9" scale="73" fitToHeight="0" orientation="landscape" copies="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PC</cp:lastModifiedBy>
  <cp:lastPrinted>2024-09-09T16:06:59Z</cp:lastPrinted>
  <dcterms:created xsi:type="dcterms:W3CDTF">2022-08-12T12:51:27Z</dcterms:created>
  <dcterms:modified xsi:type="dcterms:W3CDTF">2025-10-12T18:19:20Z</dcterms:modified>
</cp:coreProperties>
</file>